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7400" windowHeight="10995" activeTab="0"/>
  </bookViews>
  <sheets>
    <sheet name="ขออนุมัติยืมเงิน" sheetId="1" r:id="rId1"/>
    <sheet name="สัญญายืมเวช" sheetId="2" r:id="rId2"/>
    <sheet name="ส่งใช้เงินยืม" sheetId="3" r:id="rId3"/>
    <sheet name="ประมาณการเงินยืม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<sst xmlns="http://schemas.openxmlformats.org/spreadsheetml/2006/main" count="145" uniqueCount="117">
  <si>
    <t>รายการ</t>
  </si>
  <si>
    <t>จำนวนเงิน</t>
  </si>
  <si>
    <t>เลขที่ ................/...................</t>
  </si>
  <si>
    <t>วันครบกำหนด ...................................</t>
  </si>
  <si>
    <t xml:space="preserve">ข้าพเจ้า </t>
  </si>
  <si>
    <t>ตำแหน่ง</t>
  </si>
  <si>
    <t xml:space="preserve">สังกัด  </t>
  </si>
  <si>
    <t>จังหวัด</t>
  </si>
  <si>
    <t xml:space="preserve">มีความประสงค์ขอยืมเงินจาก  </t>
  </si>
  <si>
    <t>เพื่อใช้เป็นค่าใช้จ่าย</t>
  </si>
  <si>
    <t xml:space="preserve">(ตัวอักษร)   </t>
  </si>
  <si>
    <t>(บาท)</t>
  </si>
  <si>
    <t xml:space="preserve">         ข้าพเจ้าสัญญาว่าจะปฏิบัติตามระเบียบของทางราชการทุกประการ และจะนำใบสำคัญคู่จ่ายที่ถูกต้องพร้อมทั้งเงินที่เหลือจ่าย (ถ้ามี)</t>
  </si>
  <si>
    <t>ถ้าข้าพเจ้าไม่ส่งตามกำหนด ข้าพเจ้ายินยอมให้หักเงินเดือน  ค่าจ้าง เบี้ยหวัด  บำเหน็จ  บำนาญ  หรือเงินอื่นใดที่ข้าพเจ้าพึงได้รับ</t>
  </si>
  <si>
    <t>จากทางราชการชดใช้จำนวนเงินที่ยืมไปจนครบถ้วนได้ทันที</t>
  </si>
  <si>
    <t xml:space="preserve">ลายมือชื่อ </t>
  </si>
  <si>
    <t>ผู้ยืม</t>
  </si>
  <si>
    <t>วันที่</t>
  </si>
  <si>
    <t>(</t>
  </si>
  <si>
    <t>)</t>
  </si>
  <si>
    <t xml:space="preserve">         ได้ตรวจสอบแล้ว เห็นสมควรอนุมัติให้ยืมตามใบยืมฉบับนี้ได้   </t>
  </si>
  <si>
    <t>จำนวน</t>
  </si>
  <si>
    <t>บาท</t>
  </si>
  <si>
    <t>ลงชื่อ</t>
  </si>
  <si>
    <t>คำอนุมัติ</t>
  </si>
  <si>
    <t xml:space="preserve">            อนุมัติให้ยืมเงินตามเงื่อนไขข้างต้นได้        </t>
  </si>
  <si>
    <t>เป็นเงิน</t>
  </si>
  <si>
    <t>ลงชื่อผู้อนุมัติ</t>
  </si>
  <si>
    <t>ใบรับเงิน</t>
  </si>
  <si>
    <t xml:space="preserve">   ได้รับเงินยืมจำนวน</t>
  </si>
  <si>
    <t>บาท             (</t>
  </si>
  <si>
    <t>ไว้เป็นการถูกต้องแล้ว</t>
  </si>
  <si>
    <t>ผู้รับเงิน</t>
  </si>
  <si>
    <t>รายการส่งใช้เงินยืม</t>
  </si>
  <si>
    <t>ครั้งที่</t>
  </si>
  <si>
    <t>วัน  เดือน 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</si>
  <si>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</si>
  <si>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</si>
  <si>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</si>
  <si>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</si>
  <si>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  หรือ</t>
  </si>
  <si>
    <t>ใบสำคัญ</t>
  </si>
  <si>
    <t xml:space="preserve">                                      เช่นเดียวกันแล้วแต่กรณี</t>
  </si>
  <si>
    <t>(2) ให้ระบุชื่อส่วนราชการที่จ่ายเงินยืม</t>
  </si>
  <si>
    <t>(3) ระบุวัตถุประสงค์ที่จะนำเงินยืมไปใช้จ่าย</t>
  </si>
  <si>
    <t>(4) เสนอต่อผู้มีอำนาจอนุมัติ</t>
  </si>
  <si>
    <t>ยื่นต่อ  ผู้อำนวยการวิทยาลัยพยาบาลบรมราชชนนี นครลำปาง</t>
  </si>
  <si>
    <t>ลำปาง</t>
  </si>
  <si>
    <t>วิทยาลัยพยาบาลบรมราชชนนี นครลำปาง</t>
  </si>
  <si>
    <t>แบบฟอร์มสัญญายืมเงิน</t>
  </si>
  <si>
    <t xml:space="preserve">วิทยาลัยพยาบาลบรมราชชนนี นครลำปาง </t>
  </si>
  <si>
    <t>เสนอ  ผู้อำนวยการวิทยาลัยพยาบาลบรมราชชนนี นครลำปาง (4)</t>
  </si>
  <si>
    <t xml:space="preserve">ส่งใช้ภายในกำหนดไว้ในระเบียบการเบิกจ่ายเงินจากคลัง  คือ  ภายใน .....30.... วันนับแต่วันที่ข้าพเจ้ากลับจากการเดินทางไปราชการ   </t>
  </si>
  <si>
    <t>บันทึกข้อความ</t>
  </si>
  <si>
    <t>ส่วนราชการ……วิทยาลัยพยาบาลบรมราชชนนี  นครลำปาง 268 ถ.ป่าขาม ต.หัวเวียง อ.เมือง จ.ลำปาง 52000</t>
  </si>
  <si>
    <t>ที่...สธ.0203.0910/................................</t>
  </si>
  <si>
    <t>เรียน  ผู้อำนวยการวิทยาลัยพยาบาลบรมราชชนนี นครลำปาง</t>
  </si>
  <si>
    <t>ด้วยข้าพเจ้า</t>
  </si>
  <si>
    <t>ผู้ยืม ตำแหน่ง</t>
  </si>
  <si>
    <t>จะดำเนินการจัดประชุม/อบรมเรื่อง</t>
  </si>
  <si>
    <t>ระหว่างวันที่</t>
  </si>
  <si>
    <t xml:space="preserve">จึงขออนุมัติยืมเงิน จำนวนทั้งสิ้น  </t>
  </si>
  <si>
    <t>บาท  ซึ่งปัจจุบันมีเงินงบประมาณตามแผนงาน</t>
  </si>
  <si>
    <t>ดังกล่าว คงเหลือเงิน       จำนวน</t>
  </si>
  <si>
    <t>บาท   ตามหลักฐานทะเบียนคุมเงินงบประมาณที่แนบมา</t>
  </si>
  <si>
    <t>พร้อมนี้ (ใบตัดยอด) ดังมีรายละเอียดของค่าใช้จ่ายในกิจกรรมดังกล่าวดังนี้</t>
  </si>
  <si>
    <t>จึงเรียนมาเพื่อโปรดพิจารณาอนุมัติ</t>
  </si>
  <si>
    <t>พยาบาลวิชาชีพชำนาญการพิเศษ</t>
  </si>
  <si>
    <t>รวมเป็นเงิน</t>
  </si>
  <si>
    <t>พนักงานพิมพ์</t>
  </si>
  <si>
    <t>ข้าพเจ้า</t>
  </si>
  <si>
    <t xml:space="preserve">ได้รับอนุมัติให้ไปราชการ  ตามบันทึกที่ </t>
  </si>
  <si>
    <t>ลงวันที่  ...................................</t>
  </si>
  <si>
    <r>
      <t>ตั้งแต่วันที่</t>
    </r>
  </si>
  <si>
    <t xml:space="preserve">มีความประสงค์จะยืมเงินเป็นจำนวน  </t>
  </si>
  <si>
    <t>รายละเอียดดังต่อไปนี้</t>
  </si>
  <si>
    <t>ค่าพาหนะ</t>
  </si>
  <si>
    <t>ลำดับ</t>
  </si>
  <si>
    <t>ชื่อ - สกุล</t>
  </si>
  <si>
    <t>ตำแหน่ง/ระดับ</t>
  </si>
  <si>
    <t>ค่าเบี้ยเลี้ยง</t>
  </si>
  <si>
    <t>ค่าเช่า</t>
  </si>
  <si>
    <t>รถไฟ/</t>
  </si>
  <si>
    <t>เครื่องบิน</t>
  </si>
  <si>
    <t>รถรับ</t>
  </si>
  <si>
    <t>ค่าใช้จ่าย</t>
  </si>
  <si>
    <t>รวม</t>
  </si>
  <si>
    <t>บ้านพัก</t>
  </si>
  <si>
    <t>หมายเหตุ</t>
  </si>
  <si>
    <t>ที่พัก</t>
  </si>
  <si>
    <t>รถประจำทาง</t>
  </si>
  <si>
    <t>จ้าง</t>
  </si>
  <si>
    <t>อื่นๆ</t>
  </si>
  <si>
    <t>รวมทั้งสิ้น</t>
  </si>
  <si>
    <t>(ยืมในกรณีอื่นระบุโดยละเอียด)</t>
  </si>
  <si>
    <t xml:space="preserve"> ผู้ประมาณการ</t>
  </si>
  <si>
    <t xml:space="preserve">ประมาณการยืมเงินราชการเป็นค่าใช้จ่าย  ในการเดินทางไปราชการ </t>
  </si>
  <si>
    <t>นางสาวศิริวราภรณ์   บุญศรี</t>
  </si>
  <si>
    <t>น.ส.วาสนา  มั่งคั่ง</t>
  </si>
  <si>
    <t>น.ส.พรรณี  ไพศาลทักษิณ</t>
  </si>
  <si>
    <t>นางรุ่งนภา  สูตินันท์โอภาส</t>
  </si>
  <si>
    <t>น.ส.ศิริวราภรณื  บุญศรี</t>
  </si>
  <si>
    <t>น.ส.ยุพดี  อมราภรณ์พิสุทธิ์</t>
  </si>
  <si>
    <t>นักวิชาการคอมพิวเตอร์</t>
  </si>
  <si>
    <t>นายจตุพล  นิวันติ</t>
  </si>
  <si>
    <t>นักพัฒนาระบบ(คอมพิวเตอร์)</t>
  </si>
  <si>
    <t>โดยเครื่องบิน</t>
  </si>
  <si>
    <t xml:space="preserve">  20   ธันวาคม   2556</t>
  </si>
  <si>
    <t>เรื่อง  ขออนุมัติยืมเงิน ประชุมวิขาการระดับชาติ การพัฒนาศักยภาพมนุษย์ทุกช่วงวัยโดยบูรณาการสหวิชาชีพ ฯลฯ</t>
  </si>
  <si>
    <t>การพัฒนาศักยภาพมนุษย์ทุกช่วงวัยโดยบูรณาการสหวิชาชีพ ฯลฯ</t>
  </si>
  <si>
    <t>23 - 24 ธันวาคม 2556</t>
  </si>
  <si>
    <t xml:space="preserve">ตาม หนังสือ  </t>
  </si>
  <si>
    <t>1. ค่าอาหารและอาหารว่าง</t>
  </si>
  <si>
    <t>2. ค่าเช่าสถานที่</t>
  </si>
  <si>
    <r>
      <t>หมายเหตุ</t>
    </r>
    <r>
      <rPr>
        <sz val="15"/>
        <rFont val="AngsanaUPC"/>
        <family val="1"/>
      </rPr>
      <t xml:space="preserve">                (1) ยื่นต่อ  ผู้อำนวยการกองคลัง  หัวหน้าแผนคลัง  หรือตำแหน่งอื่นใด  ที่ปฏิบัติงาน</t>
    </r>
  </si>
  <si>
    <t>นาง</t>
  </si>
  <si>
    <r>
      <t>(นาง</t>
    </r>
    <r>
      <rPr>
        <sz val="16"/>
        <color indexed="9"/>
        <rFont val="CordiaUPC"/>
        <family val="2"/>
      </rPr>
      <t>นงลักษณ์   พรหมติงการ</t>
    </r>
    <r>
      <rPr>
        <sz val="16"/>
        <rFont val="CordiaUPC"/>
        <family val="2"/>
      </rPr>
      <t>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</si>
</sst>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\(\ @\ \)"/>
    <numFmt numFmtId="204" formatCode="\(@\)"/>
    <numFmt numFmtId="205" formatCode="_(* #,##0_);_(* \(#,##0\);_(* &quot;-&quot;??_);_(@_)"/>
    <numFmt numFmtId="206" formatCode="#,##0.00_ ;\-#,##0.00\ 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64">
    <font>
      <sz val="10"/>
      <name val="Arial"/>
      <family val="0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16"/>
      <name val="CordiaUPC"/>
      <family val="2"/>
    </font>
    <font>
      <b/>
      <sz val="16"/>
      <name val="CordiaUPC"/>
      <family val="2"/>
    </font>
    <font>
      <sz val="16"/>
      <name val="Arial"/>
      <family val="0"/>
    </font>
    <font>
      <b/>
      <u val="single"/>
      <sz val="16"/>
      <name val="CordiaUPC"/>
      <family val="2"/>
    </font>
    <font>
      <b/>
      <sz val="20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b/>
      <i/>
      <sz val="15"/>
      <name val="CordiaUPC"/>
      <family val="2"/>
    </font>
    <font>
      <sz val="12"/>
      <name val="CordiaUPC"/>
      <family val="2"/>
    </font>
    <font>
      <b/>
      <u val="single"/>
      <sz val="18"/>
      <name val="CordiaUPC"/>
      <family val="2"/>
    </font>
    <font>
      <b/>
      <i/>
      <sz val="13"/>
      <name val="CordiaUPC"/>
      <family val="2"/>
    </font>
    <font>
      <b/>
      <sz val="20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sz val="15"/>
      <color indexed="10"/>
      <name val="AngsanaUPC"/>
      <family val="1"/>
    </font>
    <font>
      <sz val="15"/>
      <color indexed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9"/>
      <name val="AngsanaUPC"/>
      <family val="1"/>
    </font>
    <font>
      <u val="single"/>
      <sz val="14"/>
      <name val="AngsanaUPC"/>
      <family val="1"/>
    </font>
    <font>
      <b/>
      <u val="single"/>
      <sz val="14"/>
      <name val="AngsanaUPC"/>
      <family val="1"/>
    </font>
    <font>
      <i/>
      <sz val="14"/>
      <name val="AngsanaUPC"/>
      <family val="1"/>
    </font>
    <font>
      <sz val="16"/>
      <color indexed="9"/>
      <name val="Cord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9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>
      <alignment/>
      <protection/>
    </xf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43" fontId="5" fillId="0" borderId="0" xfId="42" applyFont="1" applyAlignment="1">
      <alignment/>
    </xf>
    <xf numFmtId="43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10" fillId="0" borderId="0" xfId="63" applyFont="1" applyBorder="1">
      <alignment/>
      <protection/>
    </xf>
    <xf numFmtId="0" fontId="11" fillId="0" borderId="12" xfId="63" applyFont="1" applyBorder="1" applyAlignment="1">
      <alignment/>
      <protection/>
    </xf>
    <xf numFmtId="0" fontId="10" fillId="0" borderId="10" xfId="63" applyFont="1" applyBorder="1" applyAlignment="1">
      <alignment/>
      <protection/>
    </xf>
    <xf numFmtId="0" fontId="10" fillId="0" borderId="13" xfId="63" applyFont="1" applyBorder="1" applyAlignment="1">
      <alignment/>
      <protection/>
    </xf>
    <xf numFmtId="0" fontId="10" fillId="0" borderId="14" xfId="63" applyFont="1" applyBorder="1">
      <alignment/>
      <protection/>
    </xf>
    <xf numFmtId="0" fontId="10" fillId="0" borderId="15" xfId="63" applyFont="1" applyBorder="1">
      <alignment/>
      <protection/>
    </xf>
    <xf numFmtId="0" fontId="11" fillId="0" borderId="14" xfId="63" applyFont="1" applyBorder="1" applyAlignment="1">
      <alignment/>
      <protection/>
    </xf>
    <xf numFmtId="0" fontId="11" fillId="0" borderId="0" xfId="63" applyFont="1" applyBorder="1" applyAlignment="1">
      <alignment/>
      <protection/>
    </xf>
    <xf numFmtId="0" fontId="10" fillId="0" borderId="16" xfId="63" applyFont="1" applyBorder="1" applyAlignment="1">
      <alignment/>
      <protection/>
    </xf>
    <xf numFmtId="0" fontId="10" fillId="0" borderId="17" xfId="63" applyFont="1" applyBorder="1" applyAlignment="1">
      <alignment/>
      <protection/>
    </xf>
    <xf numFmtId="0" fontId="10" fillId="0" borderId="0" xfId="63" applyFont="1" applyBorder="1" applyAlignment="1">
      <alignment/>
      <protection/>
    </xf>
    <xf numFmtId="0" fontId="11" fillId="0" borderId="14" xfId="63" applyFont="1" applyBorder="1" applyAlignment="1">
      <alignment horizontal="left"/>
      <protection/>
    </xf>
    <xf numFmtId="0" fontId="10" fillId="0" borderId="14" xfId="63" applyFont="1" applyBorder="1" applyAlignment="1">
      <alignment/>
      <protection/>
    </xf>
    <xf numFmtId="0" fontId="11" fillId="0" borderId="14" xfId="63" applyFont="1" applyBorder="1">
      <alignment/>
      <protection/>
    </xf>
    <xf numFmtId="0" fontId="11" fillId="0" borderId="18" xfId="63" applyFont="1" applyBorder="1">
      <alignment/>
      <protection/>
    </xf>
    <xf numFmtId="0" fontId="11" fillId="0" borderId="19" xfId="63" applyFont="1" applyBorder="1">
      <alignment/>
      <protection/>
    </xf>
    <xf numFmtId="0" fontId="10" fillId="0" borderId="14" xfId="63" applyFont="1" applyBorder="1" applyAlignment="1">
      <alignment horizontal="left"/>
      <protection/>
    </xf>
    <xf numFmtId="0" fontId="10" fillId="0" borderId="0" xfId="63" applyFont="1" applyBorder="1" applyAlignment="1">
      <alignment horizontal="left"/>
      <protection/>
    </xf>
    <xf numFmtId="0" fontId="10" fillId="0" borderId="14" xfId="63" applyFont="1" applyBorder="1" applyAlignment="1">
      <alignment horizontal="right"/>
      <protection/>
    </xf>
    <xf numFmtId="0" fontId="11" fillId="0" borderId="20" xfId="63" applyFont="1" applyBorder="1">
      <alignment/>
      <protection/>
    </xf>
    <xf numFmtId="0" fontId="10" fillId="0" borderId="21" xfId="63" applyFont="1" applyBorder="1">
      <alignment/>
      <protection/>
    </xf>
    <xf numFmtId="0" fontId="10" fillId="0" borderId="22" xfId="63" applyFont="1" applyBorder="1">
      <alignment/>
      <protection/>
    </xf>
    <xf numFmtId="0" fontId="10" fillId="0" borderId="0" xfId="63" applyFont="1" applyBorder="1" applyAlignment="1">
      <alignment horizontal="right"/>
      <protection/>
    </xf>
    <xf numFmtId="0" fontId="11" fillId="0" borderId="0" xfId="63" applyFont="1" applyBorder="1">
      <alignment/>
      <protection/>
    </xf>
    <xf numFmtId="44" fontId="10" fillId="0" borderId="14" xfId="44" applyFont="1" applyBorder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right"/>
    </xf>
    <xf numFmtId="0" fontId="10" fillId="0" borderId="12" xfId="63" applyFont="1" applyBorder="1" applyAlignment="1">
      <alignment/>
      <protection/>
    </xf>
    <xf numFmtId="0" fontId="10" fillId="0" borderId="10" xfId="63" applyFont="1" applyBorder="1" applyAlignment="1">
      <alignment horizontal="center"/>
      <protection/>
    </xf>
    <xf numFmtId="0" fontId="10" fillId="0" borderId="13" xfId="63" applyFont="1" applyBorder="1" applyAlignment="1">
      <alignment horizontal="center"/>
      <protection/>
    </xf>
    <xf numFmtId="0" fontId="10" fillId="0" borderId="0" xfId="63" applyFont="1" applyBorder="1" applyAlignment="1">
      <alignment horizontal="left" indent="5"/>
      <protection/>
    </xf>
    <xf numFmtId="0" fontId="10" fillId="0" borderId="12" xfId="63" applyFont="1" applyBorder="1">
      <alignment/>
      <protection/>
    </xf>
    <xf numFmtId="0" fontId="10" fillId="0" borderId="10" xfId="63" applyFont="1" applyBorder="1">
      <alignment/>
      <protection/>
    </xf>
    <xf numFmtId="0" fontId="10" fillId="0" borderId="13" xfId="63" applyFont="1" applyBorder="1">
      <alignment/>
      <protection/>
    </xf>
    <xf numFmtId="0" fontId="10" fillId="0" borderId="12" xfId="63" applyFont="1" applyBorder="1" applyAlignment="1">
      <alignment horizontal="right"/>
      <protection/>
    </xf>
    <xf numFmtId="0" fontId="17" fillId="0" borderId="0" xfId="63" applyFont="1">
      <alignment/>
      <protection/>
    </xf>
    <xf numFmtId="0" fontId="17" fillId="0" borderId="0" xfId="63" applyFont="1" applyBorder="1" applyAlignment="1">
      <alignment horizontal="center"/>
      <protection/>
    </xf>
    <xf numFmtId="0" fontId="17" fillId="0" borderId="10" xfId="63" applyFont="1" applyBorder="1" applyAlignment="1">
      <alignment horizontal="center"/>
      <protection/>
    </xf>
    <xf numFmtId="43" fontId="17" fillId="0" borderId="10" xfId="42" applyFont="1" applyBorder="1" applyAlignment="1">
      <alignment horizontal="center"/>
    </xf>
    <xf numFmtId="0" fontId="18" fillId="0" borderId="22" xfId="63" applyFont="1" applyBorder="1" applyAlignment="1">
      <alignment horizontal="center" vertical="center"/>
      <protection/>
    </xf>
    <xf numFmtId="0" fontId="18" fillId="0" borderId="13" xfId="63" applyFont="1" applyBorder="1" applyAlignment="1">
      <alignment horizontal="center" vertical="center"/>
      <protection/>
    </xf>
    <xf numFmtId="0" fontId="17" fillId="0" borderId="23" xfId="63" applyFont="1" applyBorder="1">
      <alignment/>
      <protection/>
    </xf>
    <xf numFmtId="14" fontId="17" fillId="0" borderId="24" xfId="63" applyNumberFormat="1" applyFont="1" applyBorder="1">
      <alignment/>
      <protection/>
    </xf>
    <xf numFmtId="190" fontId="17" fillId="0" borderId="23" xfId="42" applyNumberFormat="1" applyFont="1" applyBorder="1" applyAlignment="1">
      <alignment/>
    </xf>
    <xf numFmtId="190" fontId="17" fillId="0" borderId="23" xfId="63" applyNumberFormat="1" applyFont="1" applyBorder="1">
      <alignment/>
      <protection/>
    </xf>
    <xf numFmtId="0" fontId="20" fillId="0" borderId="23" xfId="63" applyFont="1" applyBorder="1">
      <alignment/>
      <protection/>
    </xf>
    <xf numFmtId="0" fontId="17" fillId="0" borderId="24" xfId="63" applyFont="1" applyBorder="1">
      <alignment/>
      <protection/>
    </xf>
    <xf numFmtId="190" fontId="17" fillId="0" borderId="24" xfId="42" applyNumberFormat="1" applyFont="1" applyBorder="1" applyAlignment="1">
      <alignment/>
    </xf>
    <xf numFmtId="190" fontId="17" fillId="0" borderId="24" xfId="63" applyNumberFormat="1" applyFont="1" applyBorder="1">
      <alignment/>
      <protection/>
    </xf>
    <xf numFmtId="0" fontId="20" fillId="0" borderId="24" xfId="63" applyFont="1" applyBorder="1">
      <alignment/>
      <protection/>
    </xf>
    <xf numFmtId="190" fontId="19" fillId="0" borderId="24" xfId="63" applyNumberFormat="1" applyFont="1" applyBorder="1">
      <alignment/>
      <protection/>
    </xf>
    <xf numFmtId="0" fontId="19" fillId="0" borderId="24" xfId="63" applyFont="1" applyBorder="1">
      <alignment/>
      <protection/>
    </xf>
    <xf numFmtId="0" fontId="18" fillId="0" borderId="24" xfId="63" applyFont="1" applyBorder="1">
      <alignment/>
      <protection/>
    </xf>
    <xf numFmtId="0" fontId="17" fillId="0" borderId="25" xfId="63" applyFont="1" applyBorder="1">
      <alignment/>
      <protection/>
    </xf>
    <xf numFmtId="190" fontId="17" fillId="0" borderId="25" xfId="42" applyNumberFormat="1" applyFont="1" applyBorder="1" applyAlignment="1">
      <alignment/>
    </xf>
    <xf numFmtId="0" fontId="20" fillId="0" borderId="25" xfId="63" applyFont="1" applyBorder="1">
      <alignment/>
      <protection/>
    </xf>
    <xf numFmtId="0" fontId="18" fillId="0" borderId="0" xfId="63" applyFont="1">
      <alignment/>
      <protection/>
    </xf>
    <xf numFmtId="190" fontId="17" fillId="0" borderId="0" xfId="42" applyNumberFormat="1" applyFont="1" applyAlignment="1">
      <alignment/>
    </xf>
    <xf numFmtId="0" fontId="20" fillId="0" borderId="0" xfId="63" applyFont="1">
      <alignment/>
      <protection/>
    </xf>
    <xf numFmtId="0" fontId="17" fillId="0" borderId="0" xfId="63" applyFont="1" applyAlignment="1">
      <alignment horizontal="left" indent="6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16" xfId="42" applyFont="1" applyBorder="1" applyAlignment="1">
      <alignment/>
    </xf>
    <xf numFmtId="43" fontId="22" fillId="0" borderId="0" xfId="42" applyFont="1" applyBorder="1" applyAlignment="1">
      <alignment horizontal="left"/>
    </xf>
    <xf numFmtId="15" fontId="22" fillId="0" borderId="16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3" fontId="22" fillId="0" borderId="0" xfId="42" applyFont="1" applyBorder="1" applyAlignment="1">
      <alignment/>
    </xf>
    <xf numFmtId="43" fontId="22" fillId="0" borderId="0" xfId="42" applyFont="1" applyAlignment="1">
      <alignment/>
    </xf>
    <xf numFmtId="43" fontId="22" fillId="0" borderId="0" xfId="42" applyFont="1" applyAlignment="1">
      <alignment horizontal="left"/>
    </xf>
    <xf numFmtId="0" fontId="22" fillId="0" borderId="10" xfId="0" applyFont="1" applyBorder="1" applyAlignment="1">
      <alignment/>
    </xf>
    <xf numFmtId="43" fontId="22" fillId="0" borderId="10" xfId="42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6" xfId="0" applyFont="1" applyBorder="1" applyAlignment="1">
      <alignment horizontal="center"/>
    </xf>
    <xf numFmtId="43" fontId="22" fillId="0" borderId="26" xfId="42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Continuous"/>
    </xf>
    <xf numFmtId="0" fontId="22" fillId="0" borderId="27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43" fontId="22" fillId="0" borderId="27" xfId="42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shrinkToFi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Continuous"/>
    </xf>
    <xf numFmtId="0" fontId="23" fillId="0" borderId="28" xfId="0" applyFont="1" applyBorder="1" applyAlignment="1">
      <alignment horizontal="center"/>
    </xf>
    <xf numFmtId="0" fontId="22" fillId="0" borderId="13" xfId="0" applyFont="1" applyBorder="1" applyAlignment="1">
      <alignment horizontal="centerContinuous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shrinkToFit="1"/>
    </xf>
    <xf numFmtId="43" fontId="22" fillId="0" borderId="28" xfId="42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Continuous"/>
    </xf>
    <xf numFmtId="0" fontId="22" fillId="0" borderId="23" xfId="0" applyFont="1" applyBorder="1" applyAlignment="1">
      <alignment/>
    </xf>
    <xf numFmtId="4" fontId="22" fillId="0" borderId="23" xfId="42" applyNumberFormat="1" applyFont="1" applyBorder="1" applyAlignment="1">
      <alignment horizontal="right"/>
    </xf>
    <xf numFmtId="190" fontId="22" fillId="0" borderId="23" xfId="42" applyNumberFormat="1" applyFont="1" applyBorder="1" applyAlignment="1">
      <alignment horizontal="right"/>
    </xf>
    <xf numFmtId="190" fontId="24" fillId="0" borderId="23" xfId="42" applyNumberFormat="1" applyFont="1" applyBorder="1" applyAlignment="1">
      <alignment horizontal="center"/>
    </xf>
    <xf numFmtId="43" fontId="21" fillId="0" borderId="23" xfId="42" applyFont="1" applyBorder="1" applyAlignment="1">
      <alignment/>
    </xf>
    <xf numFmtId="0" fontId="25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5" fillId="0" borderId="0" xfId="0" applyFont="1" applyAlignment="1">
      <alignment/>
    </xf>
    <xf numFmtId="0" fontId="22" fillId="0" borderId="24" xfId="0" applyFont="1" applyBorder="1" applyAlignment="1">
      <alignment horizontal="centerContinuous"/>
    </xf>
    <xf numFmtId="0" fontId="22" fillId="0" borderId="29" xfId="0" applyFont="1" applyBorder="1" applyAlignment="1">
      <alignment/>
    </xf>
    <xf numFmtId="0" fontId="22" fillId="0" borderId="24" xfId="0" applyFont="1" applyBorder="1" applyAlignment="1">
      <alignment/>
    </xf>
    <xf numFmtId="4" fontId="22" fillId="0" borderId="30" xfId="42" applyNumberFormat="1" applyFont="1" applyBorder="1" applyAlignment="1">
      <alignment horizontal="right"/>
    </xf>
    <xf numFmtId="190" fontId="22" fillId="0" borderId="30" xfId="42" applyNumberFormat="1" applyFont="1" applyBorder="1" applyAlignment="1">
      <alignment horizontal="right"/>
    </xf>
    <xf numFmtId="190" fontId="24" fillId="0" borderId="30" xfId="42" applyNumberFormat="1" applyFont="1" applyBorder="1" applyAlignment="1">
      <alignment horizontal="center"/>
    </xf>
    <xf numFmtId="43" fontId="21" fillId="0" borderId="30" xfId="42" applyFont="1" applyBorder="1" applyAlignment="1">
      <alignment/>
    </xf>
    <xf numFmtId="0" fontId="22" fillId="0" borderId="31" xfId="0" applyFont="1" applyBorder="1" applyAlignment="1">
      <alignment shrinkToFit="1"/>
    </xf>
    <xf numFmtId="4" fontId="22" fillId="0" borderId="24" xfId="42" applyNumberFormat="1" applyFont="1" applyBorder="1" applyAlignment="1">
      <alignment horizontal="right"/>
    </xf>
    <xf numFmtId="190" fontId="22" fillId="0" borderId="24" xfId="42" applyNumberFormat="1" applyFont="1" applyBorder="1" applyAlignment="1">
      <alignment horizontal="right"/>
    </xf>
    <xf numFmtId="190" fontId="22" fillId="0" borderId="24" xfId="42" applyNumberFormat="1" applyFont="1" applyBorder="1" applyAlignment="1">
      <alignment horizontal="center"/>
    </xf>
    <xf numFmtId="43" fontId="21" fillId="0" borderId="24" xfId="42" applyFont="1" applyBorder="1" applyAlignment="1">
      <alignment/>
    </xf>
    <xf numFmtId="0" fontId="22" fillId="0" borderId="24" xfId="0" applyFont="1" applyBorder="1" applyAlignment="1">
      <alignment shrinkToFit="1"/>
    </xf>
    <xf numFmtId="190" fontId="22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 horizontal="right"/>
    </xf>
    <xf numFmtId="190" fontId="22" fillId="0" borderId="24" xfId="42" applyNumberFormat="1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190" fontId="21" fillId="0" borderId="33" xfId="0" applyNumberFormat="1" applyFont="1" applyBorder="1" applyAlignment="1">
      <alignment/>
    </xf>
    <xf numFmtId="190" fontId="21" fillId="0" borderId="33" xfId="0" applyNumberFormat="1" applyFont="1" applyBorder="1" applyAlignment="1">
      <alignment horizontal="center"/>
    </xf>
    <xf numFmtId="43" fontId="21" fillId="0" borderId="33" xfId="42" applyFont="1" applyBorder="1" applyAlignment="1">
      <alignment/>
    </xf>
    <xf numFmtId="0" fontId="22" fillId="0" borderId="0" xfId="0" applyFont="1" applyBorder="1" applyAlignment="1">
      <alignment/>
    </xf>
    <xf numFmtId="190" fontId="22" fillId="0" borderId="0" xfId="0" applyNumberFormat="1" applyFont="1" applyBorder="1" applyAlignment="1">
      <alignment/>
    </xf>
    <xf numFmtId="43" fontId="22" fillId="0" borderId="0" xfId="42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43" fontId="21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4" fillId="0" borderId="14" xfId="63" applyFont="1" applyBorder="1" applyAlignment="1">
      <alignment horizontal="center"/>
      <protection/>
    </xf>
    <xf numFmtId="0" fontId="14" fillId="0" borderId="0" xfId="63" applyFont="1" applyBorder="1" applyAlignment="1">
      <alignment horizontal="center"/>
      <protection/>
    </xf>
    <xf numFmtId="0" fontId="14" fillId="0" borderId="15" xfId="63" applyFont="1" applyBorder="1" applyAlignment="1">
      <alignment horizontal="center"/>
      <protection/>
    </xf>
    <xf numFmtId="43" fontId="11" fillId="0" borderId="16" xfId="42" applyFont="1" applyBorder="1" applyAlignment="1">
      <alignment horizontal="center"/>
    </xf>
    <xf numFmtId="0" fontId="10" fillId="0" borderId="16" xfId="63" applyFont="1" applyBorder="1" applyAlignment="1">
      <alignment horizontal="center"/>
      <protection/>
    </xf>
    <xf numFmtId="0" fontId="10" fillId="0" borderId="17" xfId="63" applyFont="1" applyBorder="1" applyAlignment="1">
      <alignment horizontal="center"/>
      <protection/>
    </xf>
    <xf numFmtId="0" fontId="14" fillId="0" borderId="20" xfId="63" applyFont="1" applyBorder="1" applyAlignment="1">
      <alignment horizontal="center"/>
      <protection/>
    </xf>
    <xf numFmtId="0" fontId="14" fillId="0" borderId="21" xfId="63" applyFont="1" applyBorder="1" applyAlignment="1">
      <alignment horizontal="center"/>
      <protection/>
    </xf>
    <xf numFmtId="0" fontId="14" fillId="0" borderId="22" xfId="63" applyFont="1" applyBorder="1" applyAlignment="1">
      <alignment horizontal="center"/>
      <protection/>
    </xf>
    <xf numFmtId="0" fontId="15" fillId="0" borderId="16" xfId="63" applyFont="1" applyBorder="1" applyAlignment="1">
      <alignment horizontal="center"/>
      <protection/>
    </xf>
    <xf numFmtId="0" fontId="15" fillId="0" borderId="17" xfId="63" applyFont="1" applyBorder="1" applyAlignment="1">
      <alignment horizontal="center"/>
      <protection/>
    </xf>
    <xf numFmtId="0" fontId="10" fillId="0" borderId="14" xfId="63" applyFont="1" applyBorder="1" applyAlignment="1">
      <alignment horizontal="left"/>
      <protection/>
    </xf>
    <xf numFmtId="0" fontId="10" fillId="0" borderId="0" xfId="63" applyFont="1" applyBorder="1" applyAlignment="1">
      <alignment horizontal="left"/>
      <protection/>
    </xf>
    <xf numFmtId="0" fontId="10" fillId="0" borderId="15" xfId="63" applyFont="1" applyBorder="1" applyAlignment="1">
      <alignment horizontal="left"/>
      <protection/>
    </xf>
    <xf numFmtId="0" fontId="12" fillId="0" borderId="16" xfId="63" applyFont="1" applyBorder="1" applyAlignment="1">
      <alignment horizontal="center"/>
      <protection/>
    </xf>
    <xf numFmtId="0" fontId="13" fillId="0" borderId="16" xfId="63" applyFont="1" applyBorder="1" applyAlignment="1">
      <alignment horizontal="center"/>
      <protection/>
    </xf>
    <xf numFmtId="0" fontId="10" fillId="0" borderId="34" xfId="63" applyFont="1" applyBorder="1" applyAlignment="1">
      <alignment horizontal="center"/>
      <protection/>
    </xf>
    <xf numFmtId="0" fontId="10" fillId="0" borderId="33" xfId="63" applyFont="1" applyBorder="1" applyAlignment="1">
      <alignment horizontal="left"/>
      <protection/>
    </xf>
    <xf numFmtId="43" fontId="11" fillId="0" borderId="33" xfId="42" applyFont="1" applyBorder="1" applyAlignment="1">
      <alignment horizontal="center"/>
    </xf>
    <xf numFmtId="0" fontId="12" fillId="0" borderId="11" xfId="63" applyFont="1" applyBorder="1" applyAlignment="1">
      <alignment horizontal="center"/>
      <protection/>
    </xf>
    <xf numFmtId="0" fontId="10" fillId="0" borderId="33" xfId="63" applyFont="1" applyBorder="1" applyAlignment="1">
      <alignment horizontal="right"/>
      <protection/>
    </xf>
    <xf numFmtId="0" fontId="9" fillId="0" borderId="20" xfId="63" applyFont="1" applyBorder="1" applyAlignment="1">
      <alignment horizontal="center"/>
      <protection/>
    </xf>
    <xf numFmtId="0" fontId="9" fillId="0" borderId="21" xfId="63" applyFont="1" applyBorder="1" applyAlignment="1">
      <alignment horizontal="center"/>
      <protection/>
    </xf>
    <xf numFmtId="0" fontId="9" fillId="0" borderId="22" xfId="63" applyFont="1" applyBorder="1" applyAlignment="1">
      <alignment horizontal="center"/>
      <protection/>
    </xf>
    <xf numFmtId="0" fontId="6" fillId="0" borderId="20" xfId="63" applyFont="1" applyBorder="1" applyAlignment="1">
      <alignment horizontal="left"/>
      <protection/>
    </xf>
    <xf numFmtId="0" fontId="6" fillId="0" borderId="21" xfId="63" applyFont="1" applyBorder="1" applyAlignment="1">
      <alignment horizontal="left"/>
      <protection/>
    </xf>
    <xf numFmtId="0" fontId="6" fillId="0" borderId="22" xfId="63" applyFont="1" applyBorder="1" applyAlignment="1">
      <alignment horizontal="left"/>
      <protection/>
    </xf>
    <xf numFmtId="0" fontId="10" fillId="0" borderId="12" xfId="63" applyFont="1" applyBorder="1" applyAlignment="1">
      <alignment horizontal="left"/>
      <protection/>
    </xf>
    <xf numFmtId="0" fontId="10" fillId="0" borderId="10" xfId="63" applyFont="1" applyBorder="1" applyAlignment="1">
      <alignment horizontal="left"/>
      <protection/>
    </xf>
    <xf numFmtId="0" fontId="10" fillId="0" borderId="13" xfId="63" applyFont="1" applyBorder="1" applyAlignment="1">
      <alignment horizontal="left"/>
      <protection/>
    </xf>
    <xf numFmtId="0" fontId="10" fillId="0" borderId="16" xfId="63" applyFont="1" applyBorder="1" applyAlignment="1">
      <alignment horizontal="left"/>
      <protection/>
    </xf>
    <xf numFmtId="0" fontId="10" fillId="0" borderId="17" xfId="63" applyFont="1" applyBorder="1" applyAlignment="1">
      <alignment horizontal="left"/>
      <protection/>
    </xf>
    <xf numFmtId="0" fontId="10" fillId="0" borderId="35" xfId="63" applyFont="1" applyBorder="1" applyAlignment="1">
      <alignment horizontal="left"/>
      <protection/>
    </xf>
    <xf numFmtId="0" fontId="11" fillId="0" borderId="18" xfId="63" applyFont="1" applyBorder="1" applyAlignment="1">
      <alignment horizontal="center"/>
      <protection/>
    </xf>
    <xf numFmtId="0" fontId="11" fillId="0" borderId="11" xfId="63" applyFont="1" applyBorder="1" applyAlignment="1">
      <alignment horizontal="center"/>
      <protection/>
    </xf>
    <xf numFmtId="0" fontId="11" fillId="0" borderId="19" xfId="63" applyFont="1" applyBorder="1" applyAlignment="1">
      <alignment horizontal="center"/>
      <protection/>
    </xf>
    <xf numFmtId="0" fontId="11" fillId="0" borderId="33" xfId="63" applyFont="1" applyBorder="1" applyAlignment="1">
      <alignment horizontal="center"/>
      <protection/>
    </xf>
    <xf numFmtId="0" fontId="18" fillId="0" borderId="26" xfId="63" applyFont="1" applyBorder="1" applyAlignment="1">
      <alignment horizontal="center" vertical="center"/>
      <protection/>
    </xf>
    <xf numFmtId="0" fontId="18" fillId="0" borderId="27" xfId="63" applyFont="1" applyBorder="1" applyAlignment="1">
      <alignment horizontal="center" vertical="center"/>
      <protection/>
    </xf>
    <xf numFmtId="0" fontId="18" fillId="0" borderId="28" xfId="63" applyFont="1" applyBorder="1" applyAlignment="1">
      <alignment horizontal="center" vertical="center"/>
      <protection/>
    </xf>
    <xf numFmtId="0" fontId="19" fillId="0" borderId="26" xfId="63" applyFont="1" applyBorder="1" applyAlignment="1">
      <alignment horizontal="center" vertical="center"/>
      <protection/>
    </xf>
    <xf numFmtId="0" fontId="19" fillId="0" borderId="27" xfId="63" applyFont="1" applyBorder="1" applyAlignment="1">
      <alignment horizontal="center" vertical="center"/>
      <protection/>
    </xf>
    <xf numFmtId="0" fontId="19" fillId="0" borderId="28" xfId="63" applyFont="1" applyBorder="1" applyAlignment="1">
      <alignment horizontal="center" vertical="center"/>
      <protection/>
    </xf>
    <xf numFmtId="0" fontId="18" fillId="0" borderId="20" xfId="63" applyFont="1" applyBorder="1" applyAlignment="1">
      <alignment horizontal="center" vertical="center"/>
      <protection/>
    </xf>
    <xf numFmtId="0" fontId="18" fillId="0" borderId="22" xfId="63" applyFont="1" applyBorder="1" applyAlignment="1">
      <alignment horizontal="center" vertical="center"/>
      <protection/>
    </xf>
    <xf numFmtId="0" fontId="18" fillId="0" borderId="12" xfId="63" applyFont="1" applyBorder="1" applyAlignment="1">
      <alignment horizontal="center" vertical="center"/>
      <protection/>
    </xf>
    <xf numFmtId="0" fontId="18" fillId="0" borderId="13" xfId="63" applyFont="1" applyBorder="1" applyAlignment="1">
      <alignment horizontal="center" vertical="center"/>
      <protection/>
    </xf>
    <xf numFmtId="0" fontId="16" fillId="0" borderId="0" xfId="63" applyFont="1" applyAlignment="1">
      <alignment horizontal="center"/>
      <protection/>
    </xf>
    <xf numFmtId="0" fontId="18" fillId="0" borderId="15" xfId="63" applyFont="1" applyBorder="1" applyAlignment="1">
      <alignment horizontal="center" vertical="center"/>
      <protection/>
    </xf>
    <xf numFmtId="0" fontId="18" fillId="0" borderId="21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/>
      <protection/>
    </xf>
    <xf numFmtId="0" fontId="21" fillId="0" borderId="16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Alignment="1">
      <alignment horizontal="center"/>
    </xf>
    <xf numFmtId="43" fontId="22" fillId="0" borderId="16" xfId="42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63" fillId="0" borderId="23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2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ใบสำคัญ-นศ.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31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431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5</xdr:col>
      <xdr:colOff>542925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3431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I1"/>
    </sheetView>
  </sheetViews>
  <sheetFormatPr defaultColWidth="9.140625" defaultRowHeight="24.75" customHeight="1"/>
  <cols>
    <col min="1" max="1" width="9.140625" style="5" customWidth="1"/>
    <col min="2" max="2" width="5.8515625" style="5" customWidth="1"/>
    <col min="3" max="3" width="13.57421875" style="5" customWidth="1"/>
    <col min="4" max="4" width="9.140625" style="5" customWidth="1"/>
    <col min="5" max="5" width="5.8515625" style="5" customWidth="1"/>
    <col min="6" max="6" width="13.28125" style="5" customWidth="1"/>
    <col min="7" max="7" width="12.28125" style="5" customWidth="1"/>
    <col min="8" max="9" width="9.140625" style="5" customWidth="1"/>
    <col min="10" max="10" width="8.8515625" style="5" customWidth="1"/>
    <col min="11" max="16384" width="9.140625" style="5" customWidth="1"/>
  </cols>
  <sheetData>
    <row r="1" spans="1:10" ht="24.75" customHeight="1">
      <c r="A1" s="143" t="s">
        <v>53</v>
      </c>
      <c r="B1" s="143"/>
      <c r="C1" s="143"/>
      <c r="D1" s="143"/>
      <c r="E1" s="143"/>
      <c r="F1" s="143"/>
      <c r="G1" s="143"/>
      <c r="H1" s="143"/>
      <c r="I1" s="143"/>
      <c r="J1" s="1"/>
    </row>
    <row r="2" spans="1:10" ht="24.75" customHeight="1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24.75" customHeight="1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</row>
    <row r="4" spans="1:10" ht="24.75" customHeight="1">
      <c r="A4" s="1" t="s">
        <v>55</v>
      </c>
      <c r="B4" s="1"/>
      <c r="C4" s="1"/>
      <c r="D4" s="1"/>
      <c r="E4" s="2" t="s">
        <v>17</v>
      </c>
      <c r="F4" s="11" t="s">
        <v>107</v>
      </c>
      <c r="G4" s="3"/>
      <c r="H4" s="3"/>
      <c r="I4" s="3"/>
      <c r="J4" s="1"/>
    </row>
    <row r="5" spans="1:10" ht="24.75" customHeight="1">
      <c r="A5" s="1" t="s">
        <v>108</v>
      </c>
      <c r="B5" s="1"/>
      <c r="C5" s="3"/>
      <c r="D5" s="3"/>
      <c r="E5" s="10"/>
      <c r="F5" s="9"/>
      <c r="G5" s="3"/>
      <c r="H5" s="3"/>
      <c r="I5" s="3"/>
      <c r="J5" s="3"/>
    </row>
    <row r="6" spans="2:10" ht="24.75" customHeight="1">
      <c r="B6" s="1"/>
      <c r="C6" s="3"/>
      <c r="D6" s="3"/>
      <c r="E6" s="3"/>
      <c r="F6" s="3"/>
      <c r="G6" s="3"/>
      <c r="H6" s="3"/>
      <c r="I6" s="3"/>
      <c r="J6" s="3"/>
    </row>
    <row r="7" spans="1:10" ht="8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1.5" customHeight="1">
      <c r="A8" s="1" t="s">
        <v>56</v>
      </c>
      <c r="B8" s="1"/>
      <c r="C8" s="1"/>
      <c r="D8" s="1"/>
      <c r="E8" s="1"/>
      <c r="F8" s="1"/>
      <c r="G8" s="1"/>
      <c r="H8" s="1"/>
      <c r="I8" s="1"/>
      <c r="J8" s="1"/>
    </row>
    <row r="9" spans="1:10" ht="24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4.75" customHeight="1">
      <c r="A10" s="1"/>
      <c r="B10" s="1"/>
      <c r="C10" s="1" t="s">
        <v>57</v>
      </c>
      <c r="D10" s="3" t="s">
        <v>115</v>
      </c>
      <c r="E10" s="3"/>
      <c r="F10" s="3"/>
      <c r="G10" s="1" t="s">
        <v>58</v>
      </c>
      <c r="H10" s="3" t="s">
        <v>67</v>
      </c>
      <c r="I10" s="3"/>
      <c r="J10" s="3"/>
    </row>
    <row r="11" spans="1:10" ht="24.75" customHeight="1">
      <c r="A11" s="1" t="s">
        <v>59</v>
      </c>
      <c r="B11" s="1"/>
      <c r="C11" s="1"/>
      <c r="D11" s="3" t="s">
        <v>109</v>
      </c>
      <c r="E11" s="3"/>
      <c r="F11" s="3"/>
      <c r="G11" s="3"/>
      <c r="H11" s="3"/>
      <c r="I11" s="3"/>
      <c r="J11" s="3"/>
    </row>
    <row r="12" spans="1:10" ht="24.75" customHeight="1">
      <c r="A12" s="1" t="s">
        <v>60</v>
      </c>
      <c r="B12" s="1"/>
      <c r="C12" s="3" t="s">
        <v>110</v>
      </c>
      <c r="D12" s="3"/>
      <c r="E12" s="3"/>
      <c r="F12" s="1" t="s">
        <v>111</v>
      </c>
      <c r="G12" s="6"/>
      <c r="H12" s="6"/>
      <c r="I12" s="6"/>
      <c r="J12" s="6"/>
    </row>
    <row r="13" spans="1:10" ht="24.75" customHeight="1">
      <c r="A13" s="3"/>
      <c r="B13" s="3"/>
      <c r="C13" s="3"/>
      <c r="D13" s="3"/>
      <c r="E13" s="3"/>
      <c r="F13" s="3"/>
      <c r="G13" s="3"/>
      <c r="H13" s="3"/>
      <c r="I13" s="1"/>
      <c r="J13" s="1"/>
    </row>
    <row r="14" spans="1:10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4.75" customHeight="1">
      <c r="A15" s="1"/>
      <c r="B15" s="1"/>
      <c r="C15" s="1" t="s">
        <v>61</v>
      </c>
      <c r="D15" s="1"/>
      <c r="E15" s="1"/>
      <c r="F15" s="8">
        <v>76000</v>
      </c>
      <c r="G15" s="1" t="s">
        <v>62</v>
      </c>
      <c r="H15" s="1"/>
      <c r="I15" s="1"/>
      <c r="J15" s="1"/>
    </row>
    <row r="16" spans="1:10" ht="24.75" customHeight="1">
      <c r="A16" s="1" t="s">
        <v>63</v>
      </c>
      <c r="B16" s="1"/>
      <c r="C16" s="1"/>
      <c r="D16" s="144">
        <v>76000</v>
      </c>
      <c r="E16" s="145"/>
      <c r="F16" s="1" t="s">
        <v>64</v>
      </c>
      <c r="G16" s="1"/>
      <c r="H16" s="1"/>
      <c r="I16" s="1"/>
      <c r="J16" s="1"/>
    </row>
    <row r="17" spans="1:10" ht="24.75" customHeight="1">
      <c r="A17" s="1" t="s">
        <v>65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>
      <c r="A18" s="1" t="s">
        <v>112</v>
      </c>
      <c r="B18" s="1"/>
      <c r="C18" s="1"/>
      <c r="D18" s="1"/>
      <c r="E18" s="1"/>
      <c r="F18" s="1" t="s">
        <v>26</v>
      </c>
      <c r="G18" s="7">
        <v>61000</v>
      </c>
      <c r="H18" s="1" t="s">
        <v>22</v>
      </c>
      <c r="I18" s="1"/>
      <c r="J18" s="1"/>
    </row>
    <row r="19" spans="1:10" ht="24.75" customHeight="1">
      <c r="A19" s="1" t="s">
        <v>113</v>
      </c>
      <c r="B19" s="1"/>
      <c r="C19" s="1"/>
      <c r="D19" s="1"/>
      <c r="E19" s="1"/>
      <c r="F19" s="1" t="s">
        <v>26</v>
      </c>
      <c r="G19" s="7">
        <v>15000</v>
      </c>
      <c r="H19" s="1" t="s">
        <v>22</v>
      </c>
      <c r="I19" s="1"/>
      <c r="J19" s="1"/>
    </row>
    <row r="20" spans="1:10" ht="24.75" customHeight="1">
      <c r="A20" s="1"/>
      <c r="B20" s="1"/>
      <c r="C20" s="1"/>
      <c r="D20" s="1"/>
      <c r="E20" s="1"/>
      <c r="F20" s="1" t="s">
        <v>26</v>
      </c>
      <c r="G20" s="7"/>
      <c r="H20" s="1" t="s">
        <v>22</v>
      </c>
      <c r="I20" s="1"/>
      <c r="J20" s="1"/>
    </row>
    <row r="21" spans="1:10" ht="24.75" customHeight="1">
      <c r="A21" s="1"/>
      <c r="B21" s="1"/>
      <c r="C21" s="1"/>
      <c r="D21" s="1"/>
      <c r="E21" s="1"/>
      <c r="F21" s="1"/>
      <c r="G21" s="7"/>
      <c r="H21" s="1"/>
      <c r="I21" s="1"/>
      <c r="J21" s="1"/>
    </row>
    <row r="22" spans="1:10" ht="24.75" customHeight="1">
      <c r="A22" s="1"/>
      <c r="B22" s="1"/>
      <c r="C22" s="1"/>
      <c r="D22" s="1"/>
      <c r="E22" s="1"/>
      <c r="F22" s="1" t="s">
        <v>68</v>
      </c>
      <c r="G22" s="7">
        <f>SUM(G18:G21)</f>
        <v>76000</v>
      </c>
      <c r="H22" s="1" t="s">
        <v>22</v>
      </c>
      <c r="I22" s="1"/>
      <c r="J22" s="1"/>
    </row>
    <row r="23" spans="1:10" ht="24.75" customHeight="1">
      <c r="A23" s="1"/>
      <c r="B23" s="1"/>
      <c r="C23" s="1"/>
      <c r="D23" s="1"/>
      <c r="E23" s="1"/>
      <c r="F23" s="1"/>
      <c r="G23" s="7"/>
      <c r="H23" s="1"/>
      <c r="I23" s="1"/>
      <c r="J23" s="1"/>
    </row>
    <row r="24" spans="1:10" ht="24.75" customHeight="1">
      <c r="A24" s="1"/>
      <c r="B24" s="1"/>
      <c r="C24" s="1" t="s">
        <v>66</v>
      </c>
      <c r="D24" s="1"/>
      <c r="E24" s="1"/>
      <c r="F24" s="1"/>
      <c r="G24" s="1"/>
      <c r="H24" s="1"/>
      <c r="I24" s="1"/>
      <c r="J24" s="1"/>
    </row>
    <row r="25" spans="1:10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4.75" customHeight="1">
      <c r="A26" s="1"/>
      <c r="B26" s="1"/>
      <c r="C26" s="1"/>
      <c r="D26" s="1"/>
      <c r="E26" s="1"/>
      <c r="F26" s="1"/>
      <c r="G26" s="3"/>
      <c r="H26" s="3"/>
      <c r="I26" s="3"/>
      <c r="J26" s="1" t="s">
        <v>16</v>
      </c>
    </row>
    <row r="27" spans="1:10" ht="24.75" customHeight="1">
      <c r="A27" s="1"/>
      <c r="B27" s="1"/>
      <c r="C27" s="1"/>
      <c r="D27" s="1"/>
      <c r="E27" s="1"/>
      <c r="F27" s="1"/>
      <c r="G27" s="146" t="s">
        <v>116</v>
      </c>
      <c r="H27" s="146"/>
      <c r="I27" s="146"/>
      <c r="J27" s="1"/>
    </row>
    <row r="28" spans="1:10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3">
    <mergeCell ref="A1:I1"/>
    <mergeCell ref="D16:E16"/>
    <mergeCell ref="G27:I27"/>
  </mergeCells>
  <printOptions/>
  <pageMargins left="0.49" right="0.26" top="1" bottom="1" header="0.5" footer="0.5"/>
  <pageSetup horizontalDpi="600" verticalDpi="600" orientation="portrait" paperSize="9" r:id="rId2"/>
  <headerFooter alignWithMargins="0">
    <oddFooter>&amp;L&amp;"AngsanaUPC,ธรรมดา"&amp;8วัชราภรณ์/&amp;D//&amp;T &amp;Z&amp;F//&amp;F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40"/>
  <sheetViews>
    <sheetView view="pageBreakPreview" zoomScaleSheetLayoutView="100" zoomScalePageLayoutView="0" workbookViewId="0" topLeftCell="A16">
      <selection activeCell="G36" sqref="G36"/>
    </sheetView>
  </sheetViews>
  <sheetFormatPr defaultColWidth="9.140625" defaultRowHeight="12.75"/>
  <cols>
    <col min="1" max="1" width="9.00390625" style="12" customWidth="1"/>
    <col min="2" max="3" width="8.28125" style="12" customWidth="1"/>
    <col min="4" max="4" width="12.28125" style="12" customWidth="1"/>
    <col min="5" max="5" width="5.7109375" style="12" customWidth="1"/>
    <col min="6" max="6" width="8.140625" style="12" customWidth="1"/>
    <col min="7" max="7" width="10.140625" style="12" customWidth="1"/>
    <col min="8" max="8" width="7.00390625" style="12" customWidth="1"/>
    <col min="9" max="9" width="9.57421875" style="12" customWidth="1"/>
    <col min="10" max="10" width="16.28125" style="12" customWidth="1"/>
    <col min="11" max="11" width="6.140625" style="12" customWidth="1"/>
    <col min="12" max="16384" width="9.140625" style="12" customWidth="1"/>
  </cols>
  <sheetData>
    <row r="1" spans="1:11" ht="29.25">
      <c r="A1" s="168" t="s">
        <v>49</v>
      </c>
      <c r="B1" s="169"/>
      <c r="C1" s="169"/>
      <c r="D1" s="169"/>
      <c r="E1" s="169"/>
      <c r="F1" s="169"/>
      <c r="G1" s="169"/>
      <c r="H1" s="170"/>
      <c r="I1" s="171" t="s">
        <v>2</v>
      </c>
      <c r="J1" s="172"/>
      <c r="K1" s="173"/>
    </row>
    <row r="2" spans="1:11" ht="23.25">
      <c r="A2" s="13" t="s">
        <v>46</v>
      </c>
      <c r="B2" s="14"/>
      <c r="C2" s="14"/>
      <c r="D2" s="14"/>
      <c r="E2" s="14"/>
      <c r="F2" s="14"/>
      <c r="G2" s="14"/>
      <c r="H2" s="15"/>
      <c r="I2" s="174" t="s">
        <v>3</v>
      </c>
      <c r="J2" s="175"/>
      <c r="K2" s="176"/>
    </row>
    <row r="3" spans="1:11" ht="3" customHeight="1">
      <c r="A3" s="16"/>
      <c r="K3" s="17"/>
    </row>
    <row r="4" spans="1:11" ht="3" customHeight="1">
      <c r="A4" s="16"/>
      <c r="K4" s="17"/>
    </row>
    <row r="5" spans="1:11" ht="23.25">
      <c r="A5" s="18" t="s">
        <v>4</v>
      </c>
      <c r="B5" s="151" t="str">
        <f>ขออนุมัติยืมเงิน!D10</f>
        <v>นาง</v>
      </c>
      <c r="C5" s="151"/>
      <c r="D5" s="151"/>
      <c r="E5" s="151"/>
      <c r="F5" s="151"/>
      <c r="G5" s="151"/>
      <c r="H5" s="19" t="s">
        <v>5</v>
      </c>
      <c r="I5" s="20" t="str">
        <f>ขออนุมัติยืมเงิน!H10</f>
        <v>พยาบาลวิชาชีพชำนาญการพิเศษ</v>
      </c>
      <c r="J5" s="20"/>
      <c r="K5" s="21"/>
    </row>
    <row r="6" spans="1:11" ht="23.25">
      <c r="A6" s="18" t="s">
        <v>6</v>
      </c>
      <c r="B6" s="22" t="s">
        <v>48</v>
      </c>
      <c r="C6" s="22"/>
      <c r="D6" s="22"/>
      <c r="G6" s="19" t="s">
        <v>7</v>
      </c>
      <c r="H6" s="22" t="s">
        <v>47</v>
      </c>
      <c r="K6" s="17"/>
    </row>
    <row r="7" spans="1:11" ht="23.25">
      <c r="A7" s="23" t="s">
        <v>8</v>
      </c>
      <c r="B7" s="19"/>
      <c r="C7" s="19"/>
      <c r="D7" s="177" t="s">
        <v>50</v>
      </c>
      <c r="E7" s="177"/>
      <c r="F7" s="177"/>
      <c r="G7" s="177"/>
      <c r="H7" s="177"/>
      <c r="I7" s="177"/>
      <c r="J7" s="177"/>
      <c r="K7" s="178"/>
    </row>
    <row r="8" spans="1:11" ht="23.25">
      <c r="A8" s="24" t="s">
        <v>9</v>
      </c>
      <c r="B8" s="22"/>
      <c r="C8" s="177" t="str">
        <f>ขออนุมัติยืมเงิน!D11</f>
        <v>การพัฒนาศักยภาพมนุษย์ทุกช่วงวัยโดยบูรณาการสหวิชาชีพ ฯลฯ</v>
      </c>
      <c r="D8" s="177"/>
      <c r="E8" s="177"/>
      <c r="F8" s="177"/>
      <c r="G8" s="177"/>
      <c r="H8" s="177"/>
      <c r="I8" s="177"/>
      <c r="J8" s="177"/>
      <c r="K8" s="178"/>
    </row>
    <row r="9" spans="1:11" ht="23.25">
      <c r="A9" s="179" t="str">
        <f>ขออนุมัติยืมเงิน!C12</f>
        <v>23 - 24 ธันวาคม 2556</v>
      </c>
      <c r="B9" s="177"/>
      <c r="C9" s="177"/>
      <c r="D9" s="177"/>
      <c r="E9" s="177"/>
      <c r="F9" s="177"/>
      <c r="G9" s="177"/>
      <c r="H9" s="177"/>
      <c r="I9" s="177"/>
      <c r="J9" s="177"/>
      <c r="K9" s="178"/>
    </row>
    <row r="10" spans="1:11" ht="23.25">
      <c r="A10" s="25"/>
      <c r="K10" s="17"/>
    </row>
    <row r="11" spans="1:11" ht="23.25" customHeight="1">
      <c r="A11" s="180" t="s">
        <v>0</v>
      </c>
      <c r="B11" s="181"/>
      <c r="C11" s="181"/>
      <c r="D11" s="181"/>
      <c r="E11" s="181"/>
      <c r="F11" s="181"/>
      <c r="G11" s="181"/>
      <c r="H11" s="182"/>
      <c r="I11" s="183" t="s">
        <v>1</v>
      </c>
      <c r="J11" s="183"/>
      <c r="K11" s="183"/>
    </row>
    <row r="12" spans="1:11" ht="23.25">
      <c r="A12" s="164" t="str">
        <f>ขออนุมัติยืมเงิน!A18</f>
        <v>1. ค่าอาหารและอาหารว่าง</v>
      </c>
      <c r="B12" s="164"/>
      <c r="C12" s="164"/>
      <c r="D12" s="164"/>
      <c r="E12" s="164"/>
      <c r="F12" s="164"/>
      <c r="G12" s="164"/>
      <c r="H12" s="164"/>
      <c r="I12" s="165">
        <f>ขออนุมัติยืมเงิน!G18</f>
        <v>61000</v>
      </c>
      <c r="J12" s="165"/>
      <c r="K12" s="165"/>
    </row>
    <row r="13" spans="1:11" ht="23.25">
      <c r="A13" s="164" t="str">
        <f>ขออนุมัติยืมเงิน!A19</f>
        <v>2. ค่าเช่าสถานที่</v>
      </c>
      <c r="B13" s="164"/>
      <c r="C13" s="164"/>
      <c r="D13" s="164"/>
      <c r="E13" s="164"/>
      <c r="F13" s="164"/>
      <c r="G13" s="164"/>
      <c r="H13" s="164"/>
      <c r="I13" s="165">
        <f>ขออนุมัติยืมเงิน!G19</f>
        <v>15000</v>
      </c>
      <c r="J13" s="165"/>
      <c r="K13" s="165"/>
    </row>
    <row r="14" spans="1:11" ht="23.25">
      <c r="A14" s="164">
        <f>ขออนุมัติยืมเงิน!A20</f>
        <v>0</v>
      </c>
      <c r="B14" s="164"/>
      <c r="C14" s="164"/>
      <c r="D14" s="164"/>
      <c r="E14" s="164"/>
      <c r="F14" s="164"/>
      <c r="G14" s="164"/>
      <c r="H14" s="164"/>
      <c r="I14" s="165">
        <f>ขออนุมัติยืมเงิน!G20</f>
        <v>0</v>
      </c>
      <c r="J14" s="165"/>
      <c r="K14" s="165"/>
    </row>
    <row r="15" spans="1:11" ht="23.25">
      <c r="A15" s="164">
        <f>ขออนุมัติยืมเงิน!A21</f>
        <v>0</v>
      </c>
      <c r="B15" s="164"/>
      <c r="C15" s="164"/>
      <c r="D15" s="164"/>
      <c r="E15" s="164"/>
      <c r="F15" s="164"/>
      <c r="G15" s="164"/>
      <c r="H15" s="164"/>
      <c r="I15" s="165">
        <f>ขออนุมัติยืมเงิน!G21</f>
        <v>0</v>
      </c>
      <c r="J15" s="165"/>
      <c r="K15" s="165"/>
    </row>
    <row r="16" spans="1:11" ht="23.25">
      <c r="A16" s="167"/>
      <c r="B16" s="167"/>
      <c r="C16" s="167"/>
      <c r="D16" s="167"/>
      <c r="E16" s="167"/>
      <c r="F16" s="167"/>
      <c r="G16" s="167"/>
      <c r="H16" s="167"/>
      <c r="I16" s="165"/>
      <c r="J16" s="165"/>
      <c r="K16" s="165"/>
    </row>
    <row r="17" spans="1:11" ht="23.25">
      <c r="A17" s="26" t="s">
        <v>10</v>
      </c>
      <c r="B17" s="166" t="str">
        <f>_xlfn.BAHTTEXT(I17)</f>
        <v>เจ็ดหมื่นหกพันบาทถ้วน</v>
      </c>
      <c r="C17" s="166"/>
      <c r="D17" s="166"/>
      <c r="E17" s="166"/>
      <c r="F17" s="166"/>
      <c r="G17" s="166"/>
      <c r="H17" s="27" t="s">
        <v>11</v>
      </c>
      <c r="I17" s="165">
        <f>SUM(I12:K16)</f>
        <v>76000</v>
      </c>
      <c r="J17" s="165"/>
      <c r="K17" s="165"/>
    </row>
    <row r="18" spans="1:11" ht="5.25" customHeight="1">
      <c r="A18" s="16"/>
      <c r="K18" s="17"/>
    </row>
    <row r="19" spans="1:11" ht="23.25">
      <c r="A19" s="158" t="s">
        <v>12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60"/>
    </row>
    <row r="20" spans="1:11" ht="23.25">
      <c r="A20" s="158" t="s">
        <v>52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</row>
    <row r="21" spans="1:11" ht="23.25">
      <c r="A21" s="158" t="s">
        <v>13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60"/>
    </row>
    <row r="22" spans="1:11" ht="23.25">
      <c r="A22" s="158" t="s">
        <v>14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60"/>
    </row>
    <row r="23" spans="1:11" ht="21" customHeight="1">
      <c r="A23" s="16" t="s">
        <v>15</v>
      </c>
      <c r="B23" s="151"/>
      <c r="C23" s="151"/>
      <c r="D23" s="151"/>
      <c r="E23" s="151"/>
      <c r="F23" s="151"/>
      <c r="G23" s="12" t="s">
        <v>16</v>
      </c>
      <c r="H23" s="12" t="s">
        <v>17</v>
      </c>
      <c r="I23" s="151"/>
      <c r="J23" s="151"/>
      <c r="K23" s="152"/>
    </row>
    <row r="24" spans="1:11" ht="16.5" customHeight="1">
      <c r="A24" s="30" t="s">
        <v>18</v>
      </c>
      <c r="B24" s="162" t="str">
        <f>+B5</f>
        <v>นาง</v>
      </c>
      <c r="C24" s="162"/>
      <c r="D24" s="162"/>
      <c r="E24" s="162"/>
      <c r="F24" s="162"/>
      <c r="G24" s="12" t="s">
        <v>19</v>
      </c>
      <c r="K24" s="17"/>
    </row>
    <row r="25" spans="1:11" ht="23.25">
      <c r="A25" s="31" t="s">
        <v>51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23.25">
      <c r="A26" s="28" t="s">
        <v>20</v>
      </c>
      <c r="B26" s="34"/>
      <c r="C26" s="34"/>
      <c r="D26" s="34"/>
      <c r="E26" s="34"/>
      <c r="F26" s="34"/>
      <c r="G26" s="34" t="s">
        <v>21</v>
      </c>
      <c r="H26" s="150">
        <f>+I17</f>
        <v>76000</v>
      </c>
      <c r="I26" s="150"/>
      <c r="J26" s="150"/>
      <c r="K26" s="17" t="s">
        <v>22</v>
      </c>
    </row>
    <row r="27" spans="1:11" ht="23.25">
      <c r="A27" s="30" t="s">
        <v>18</v>
      </c>
      <c r="B27" s="161" t="str">
        <f>_xlfn.BAHTTEXT(H26)</f>
        <v>เจ็ดหมื่นหกพันบาทถ้วน</v>
      </c>
      <c r="C27" s="161"/>
      <c r="D27" s="161"/>
      <c r="E27" s="161"/>
      <c r="F27" s="161"/>
      <c r="G27" s="161"/>
      <c r="H27" s="35" t="s">
        <v>19</v>
      </c>
      <c r="I27" s="35"/>
      <c r="K27" s="17"/>
    </row>
    <row r="28" spans="1:11" ht="23.25">
      <c r="A28" s="30" t="s">
        <v>23</v>
      </c>
      <c r="B28" s="20"/>
      <c r="C28" s="20"/>
      <c r="D28" s="20"/>
      <c r="E28" s="22"/>
      <c r="F28" s="22"/>
      <c r="G28" s="22"/>
      <c r="H28" s="22" t="s">
        <v>17</v>
      </c>
      <c r="I28" s="151"/>
      <c r="J28" s="151"/>
      <c r="K28" s="152"/>
    </row>
    <row r="29" spans="1:11" ht="17.25" customHeight="1">
      <c r="A29" s="46" t="s">
        <v>18</v>
      </c>
      <c r="B29" s="163"/>
      <c r="C29" s="163"/>
      <c r="D29" s="163"/>
      <c r="E29" s="44" t="s">
        <v>19</v>
      </c>
      <c r="F29" s="14"/>
      <c r="G29" s="44"/>
      <c r="H29" s="44"/>
      <c r="I29" s="44"/>
      <c r="J29" s="44"/>
      <c r="K29" s="45"/>
    </row>
    <row r="30" spans="1:11" ht="22.5" customHeight="1">
      <c r="A30" s="147" t="s">
        <v>24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9"/>
    </row>
    <row r="31" spans="1:11" ht="23.25">
      <c r="A31" s="36" t="s">
        <v>25</v>
      </c>
      <c r="B31" s="37"/>
      <c r="C31" s="37"/>
      <c r="D31" s="37"/>
      <c r="E31" s="37"/>
      <c r="F31" s="37"/>
      <c r="G31" s="38" t="s">
        <v>26</v>
      </c>
      <c r="H31" s="150">
        <f>+I17</f>
        <v>76000</v>
      </c>
      <c r="I31" s="150"/>
      <c r="J31" s="150"/>
      <c r="K31" s="17" t="s">
        <v>22</v>
      </c>
    </row>
    <row r="32" spans="1:11" ht="23.25">
      <c r="A32" s="30" t="s">
        <v>18</v>
      </c>
      <c r="B32" s="161" t="str">
        <f>_xlfn.BAHTTEXT(H31)</f>
        <v>เจ็ดหมื่นหกพันบาทถ้วน</v>
      </c>
      <c r="C32" s="161"/>
      <c r="D32" s="161"/>
      <c r="E32" s="161"/>
      <c r="F32" s="161"/>
      <c r="G32" s="161"/>
      <c r="H32" s="35" t="s">
        <v>19</v>
      </c>
      <c r="I32" s="35"/>
      <c r="K32" s="17"/>
    </row>
    <row r="33" spans="1:11" ht="23.25">
      <c r="A33" s="24" t="s">
        <v>27</v>
      </c>
      <c r="B33" s="20"/>
      <c r="C33" s="20"/>
      <c r="D33" s="20"/>
      <c r="E33" s="20"/>
      <c r="F33" s="20"/>
      <c r="G33" s="22"/>
      <c r="H33" s="22" t="s">
        <v>17</v>
      </c>
      <c r="I33" s="151"/>
      <c r="J33" s="151"/>
      <c r="K33" s="152"/>
    </row>
    <row r="34" spans="1:11" ht="5.25" customHeight="1">
      <c r="A34" s="39"/>
      <c r="B34" s="14"/>
      <c r="C34" s="14"/>
      <c r="D34" s="14"/>
      <c r="E34" s="14"/>
      <c r="F34" s="14"/>
      <c r="G34" s="14"/>
      <c r="H34" s="14"/>
      <c r="I34" s="40"/>
      <c r="J34" s="40"/>
      <c r="K34" s="41"/>
    </row>
    <row r="35" spans="1:11" ht="26.25">
      <c r="A35" s="153" t="s">
        <v>28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1:11" ht="23.25">
      <c r="A36" s="24" t="s">
        <v>29</v>
      </c>
      <c r="B36" s="42"/>
      <c r="C36" s="150">
        <f>+I17</f>
        <v>76000</v>
      </c>
      <c r="D36" s="150"/>
      <c r="E36" s="150"/>
      <c r="F36" s="150"/>
      <c r="G36" s="29" t="s">
        <v>30</v>
      </c>
      <c r="H36" s="156" t="str">
        <f>+B27</f>
        <v>เจ็ดหมื่นหกพันบาทถ้วน</v>
      </c>
      <c r="I36" s="156"/>
      <c r="J36" s="156"/>
      <c r="K36" s="157"/>
    </row>
    <row r="37" spans="1:11" ht="23.25">
      <c r="A37" s="16" t="s">
        <v>31</v>
      </c>
      <c r="K37" s="17"/>
    </row>
    <row r="38" spans="1:11" ht="6.75" customHeight="1">
      <c r="A38" s="16"/>
      <c r="K38" s="17"/>
    </row>
    <row r="39" spans="1:11" ht="23.25">
      <c r="A39" s="24" t="s">
        <v>23</v>
      </c>
      <c r="B39" s="151"/>
      <c r="C39" s="151"/>
      <c r="D39" s="151"/>
      <c r="E39" s="151"/>
      <c r="F39" s="151"/>
      <c r="G39" s="22" t="s">
        <v>32</v>
      </c>
      <c r="H39" s="22" t="s">
        <v>17</v>
      </c>
      <c r="I39" s="151"/>
      <c r="J39" s="151"/>
      <c r="K39" s="152"/>
    </row>
    <row r="40" spans="1:11" ht="13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5"/>
    </row>
  </sheetData>
  <sheetProtection/>
  <mergeCells count="41">
    <mergeCell ref="I11:K11"/>
    <mergeCell ref="A12:H12"/>
    <mergeCell ref="I12:K12"/>
    <mergeCell ref="A13:H13"/>
    <mergeCell ref="I13:K13"/>
    <mergeCell ref="A1:H1"/>
    <mergeCell ref="I1:K1"/>
    <mergeCell ref="I2:K2"/>
    <mergeCell ref="B5:G5"/>
    <mergeCell ref="A14:H14"/>
    <mergeCell ref="I14:K14"/>
    <mergeCell ref="D7:K7"/>
    <mergeCell ref="C8:K8"/>
    <mergeCell ref="A9:K9"/>
    <mergeCell ref="A11:H11"/>
    <mergeCell ref="A15:H15"/>
    <mergeCell ref="I15:K15"/>
    <mergeCell ref="B17:G17"/>
    <mergeCell ref="I17:K17"/>
    <mergeCell ref="A19:K19"/>
    <mergeCell ref="A20:K20"/>
    <mergeCell ref="A16:H16"/>
    <mergeCell ref="I16:K16"/>
    <mergeCell ref="A21:K21"/>
    <mergeCell ref="A22:K22"/>
    <mergeCell ref="B23:F23"/>
    <mergeCell ref="I23:K23"/>
    <mergeCell ref="B32:G32"/>
    <mergeCell ref="B24:F24"/>
    <mergeCell ref="H26:J26"/>
    <mergeCell ref="B27:G27"/>
    <mergeCell ref="I28:K28"/>
    <mergeCell ref="B29:D29"/>
    <mergeCell ref="A30:K30"/>
    <mergeCell ref="H31:J31"/>
    <mergeCell ref="B39:F39"/>
    <mergeCell ref="I39:K39"/>
    <mergeCell ref="I33:K33"/>
    <mergeCell ref="A35:K35"/>
    <mergeCell ref="C36:F36"/>
    <mergeCell ref="H36:K36"/>
  </mergeCells>
  <printOptions verticalCentered="1"/>
  <pageMargins left="0.21" right="0.2362204724409449" top="0.4330708661417323" bottom="0.31496062992125984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33"/>
  <sheetViews>
    <sheetView view="pageBreakPreview" zoomScaleSheetLayoutView="100" zoomScalePageLayoutView="0" workbookViewId="0" topLeftCell="A4">
      <selection activeCell="I11" sqref="I11"/>
    </sheetView>
  </sheetViews>
  <sheetFormatPr defaultColWidth="9.140625" defaultRowHeight="12.75"/>
  <cols>
    <col min="1" max="1" width="6.28125" style="47" customWidth="1"/>
    <col min="2" max="2" width="14.7109375" style="47" customWidth="1"/>
    <col min="3" max="3" width="13.28125" style="47" customWidth="1"/>
    <col min="4" max="4" width="12.7109375" style="69" customWidth="1"/>
    <col min="5" max="5" width="4.140625" style="47" customWidth="1"/>
    <col min="6" max="6" width="12.8515625" style="47" customWidth="1"/>
    <col min="7" max="7" width="4.140625" style="47" customWidth="1"/>
    <col min="8" max="8" width="14.28125" style="47" customWidth="1"/>
    <col min="9" max="9" width="16.00390625" style="70" customWidth="1"/>
    <col min="10" max="16384" width="9.140625" style="47" customWidth="1"/>
  </cols>
  <sheetData>
    <row r="1" spans="1:9" ht="29.25">
      <c r="A1" s="194" t="s">
        <v>33</v>
      </c>
      <c r="B1" s="194"/>
      <c r="C1" s="194"/>
      <c r="D1" s="194"/>
      <c r="E1" s="194"/>
      <c r="F1" s="194"/>
      <c r="G1" s="194"/>
      <c r="H1" s="194"/>
      <c r="I1" s="194"/>
    </row>
    <row r="2" spans="1:9" ht="27.75" customHeight="1">
      <c r="A2" s="199"/>
      <c r="B2" s="199"/>
      <c r="C2" s="199"/>
      <c r="D2" s="199"/>
      <c r="E2" s="199"/>
      <c r="F2" s="199"/>
      <c r="G2" s="199"/>
      <c r="H2" s="199"/>
      <c r="I2" s="199"/>
    </row>
    <row r="3" spans="1:9" ht="27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27.75" customHeight="1">
      <c r="A4" s="49"/>
      <c r="B4" s="49"/>
      <c r="C4" s="49"/>
      <c r="D4" s="50"/>
      <c r="E4" s="49"/>
      <c r="F4" s="49"/>
      <c r="G4" s="49"/>
      <c r="H4" s="49"/>
      <c r="I4" s="49"/>
    </row>
    <row r="5" spans="1:9" ht="21.75">
      <c r="A5" s="184" t="s">
        <v>34</v>
      </c>
      <c r="B5" s="191" t="s">
        <v>35</v>
      </c>
      <c r="C5" s="196" t="s">
        <v>36</v>
      </c>
      <c r="D5" s="196"/>
      <c r="E5" s="191"/>
      <c r="F5" s="196" t="s">
        <v>37</v>
      </c>
      <c r="G5" s="191"/>
      <c r="H5" s="184" t="s">
        <v>38</v>
      </c>
      <c r="I5" s="187" t="s">
        <v>39</v>
      </c>
    </row>
    <row r="6" spans="1:9" ht="21.75">
      <c r="A6" s="185"/>
      <c r="B6" s="195"/>
      <c r="C6" s="51" t="s">
        <v>40</v>
      </c>
      <c r="D6" s="190" t="s">
        <v>1</v>
      </c>
      <c r="E6" s="191"/>
      <c r="F6" s="197"/>
      <c r="G6" s="195"/>
      <c r="H6" s="185"/>
      <c r="I6" s="188"/>
    </row>
    <row r="7" spans="1:9" ht="21.75">
      <c r="A7" s="186"/>
      <c r="B7" s="193"/>
      <c r="C7" s="52" t="s">
        <v>41</v>
      </c>
      <c r="D7" s="192"/>
      <c r="E7" s="193"/>
      <c r="F7" s="198"/>
      <c r="G7" s="193"/>
      <c r="H7" s="186"/>
      <c r="I7" s="189"/>
    </row>
    <row r="8" spans="1:9" ht="21.75">
      <c r="A8" s="53"/>
      <c r="B8" s="54"/>
      <c r="C8" s="53"/>
      <c r="D8" s="55"/>
      <c r="E8" s="53"/>
      <c r="F8" s="56"/>
      <c r="G8" s="53"/>
      <c r="H8" s="53"/>
      <c r="I8" s="57"/>
    </row>
    <row r="9" spans="1:9" ht="21.75">
      <c r="A9" s="58"/>
      <c r="B9" s="54"/>
      <c r="C9" s="58"/>
      <c r="D9" s="59"/>
      <c r="E9" s="58"/>
      <c r="F9" s="60"/>
      <c r="G9" s="58"/>
      <c r="H9" s="58"/>
      <c r="I9" s="61"/>
    </row>
    <row r="10" spans="1:9" ht="21.75">
      <c r="A10" s="58"/>
      <c r="B10" s="54"/>
      <c r="C10" s="58"/>
      <c r="D10" s="59"/>
      <c r="E10" s="58"/>
      <c r="F10" s="60"/>
      <c r="G10" s="58"/>
      <c r="H10" s="58"/>
      <c r="I10" s="61"/>
    </row>
    <row r="11" spans="1:9" ht="21.75">
      <c r="A11" s="58"/>
      <c r="B11" s="54"/>
      <c r="C11" s="58"/>
      <c r="D11" s="59"/>
      <c r="E11" s="58"/>
      <c r="F11" s="60"/>
      <c r="G11" s="58"/>
      <c r="H11" s="58"/>
      <c r="I11" s="61"/>
    </row>
    <row r="12" spans="1:9" ht="21.75">
      <c r="A12" s="58"/>
      <c r="B12" s="54"/>
      <c r="C12" s="58"/>
      <c r="D12" s="59"/>
      <c r="E12" s="58"/>
      <c r="F12" s="60"/>
      <c r="G12" s="58"/>
      <c r="H12" s="58"/>
      <c r="I12" s="61"/>
    </row>
    <row r="13" spans="1:9" ht="21.75">
      <c r="A13" s="58"/>
      <c r="B13" s="54"/>
      <c r="C13" s="58"/>
      <c r="D13" s="59"/>
      <c r="E13" s="58"/>
      <c r="F13" s="62"/>
      <c r="G13" s="63"/>
      <c r="H13" s="64"/>
      <c r="I13" s="61"/>
    </row>
    <row r="14" spans="1:9" ht="21.75">
      <c r="A14" s="58"/>
      <c r="B14" s="58"/>
      <c r="C14" s="58"/>
      <c r="D14" s="59"/>
      <c r="E14" s="58"/>
      <c r="F14" s="60"/>
      <c r="G14" s="58"/>
      <c r="H14" s="58"/>
      <c r="I14" s="61"/>
    </row>
    <row r="15" spans="1:9" ht="21.75">
      <c r="A15" s="58"/>
      <c r="B15" s="58"/>
      <c r="C15" s="58"/>
      <c r="D15" s="59"/>
      <c r="E15" s="58"/>
      <c r="F15" s="60"/>
      <c r="G15" s="58"/>
      <c r="H15" s="58"/>
      <c r="I15" s="61"/>
    </row>
    <row r="16" spans="1:9" ht="21.75">
      <c r="A16" s="58"/>
      <c r="B16" s="61"/>
      <c r="C16" s="58"/>
      <c r="D16" s="59"/>
      <c r="E16" s="58"/>
      <c r="F16" s="60"/>
      <c r="G16" s="58"/>
      <c r="H16" s="58"/>
      <c r="I16" s="61"/>
    </row>
    <row r="17" spans="1:9" ht="21.75">
      <c r="A17" s="58"/>
      <c r="B17" s="58"/>
      <c r="C17" s="58"/>
      <c r="D17" s="59"/>
      <c r="E17" s="58"/>
      <c r="F17" s="58"/>
      <c r="G17" s="58"/>
      <c r="H17" s="58"/>
      <c r="I17" s="61"/>
    </row>
    <row r="18" spans="1:9" ht="21.75">
      <c r="A18" s="58"/>
      <c r="B18" s="58"/>
      <c r="C18" s="58"/>
      <c r="D18" s="59"/>
      <c r="E18" s="58"/>
      <c r="F18" s="58"/>
      <c r="G18" s="58"/>
      <c r="H18" s="58"/>
      <c r="I18" s="61"/>
    </row>
    <row r="19" spans="1:9" ht="21.75">
      <c r="A19" s="58"/>
      <c r="B19" s="58"/>
      <c r="C19" s="58"/>
      <c r="D19" s="59"/>
      <c r="E19" s="58"/>
      <c r="F19" s="58"/>
      <c r="G19" s="58"/>
      <c r="H19" s="58"/>
      <c r="I19" s="61"/>
    </row>
    <row r="20" spans="1:9" ht="21.75">
      <c r="A20" s="58"/>
      <c r="B20" s="58"/>
      <c r="C20" s="58"/>
      <c r="D20" s="59"/>
      <c r="E20" s="58"/>
      <c r="F20" s="58"/>
      <c r="G20" s="58"/>
      <c r="H20" s="58"/>
      <c r="I20" s="61"/>
    </row>
    <row r="21" spans="1:9" ht="21.75">
      <c r="A21" s="58"/>
      <c r="B21" s="58"/>
      <c r="C21" s="58"/>
      <c r="D21" s="59"/>
      <c r="E21" s="58"/>
      <c r="F21" s="58"/>
      <c r="G21" s="58"/>
      <c r="H21" s="58"/>
      <c r="I21" s="61"/>
    </row>
    <row r="22" spans="1:9" ht="21.75">
      <c r="A22" s="58"/>
      <c r="B22" s="58"/>
      <c r="C22" s="58"/>
      <c r="D22" s="59"/>
      <c r="E22" s="58"/>
      <c r="F22" s="58"/>
      <c r="G22" s="58"/>
      <c r="H22" s="58"/>
      <c r="I22" s="61"/>
    </row>
    <row r="23" spans="1:9" ht="21.75">
      <c r="A23" s="58"/>
      <c r="B23" s="58"/>
      <c r="C23" s="58"/>
      <c r="D23" s="59"/>
      <c r="E23" s="58"/>
      <c r="F23" s="58"/>
      <c r="G23" s="58"/>
      <c r="H23" s="58"/>
      <c r="I23" s="61"/>
    </row>
    <row r="24" spans="1:9" ht="21.75">
      <c r="A24" s="58"/>
      <c r="B24" s="58"/>
      <c r="C24" s="58"/>
      <c r="D24" s="59"/>
      <c r="E24" s="58"/>
      <c r="F24" s="58"/>
      <c r="G24" s="58"/>
      <c r="H24" s="58"/>
      <c r="I24" s="61"/>
    </row>
    <row r="25" spans="1:9" ht="21.75">
      <c r="A25" s="58"/>
      <c r="B25" s="58"/>
      <c r="C25" s="58"/>
      <c r="D25" s="59"/>
      <c r="E25" s="58"/>
      <c r="F25" s="58"/>
      <c r="G25" s="58"/>
      <c r="H25" s="58"/>
      <c r="I25" s="61"/>
    </row>
    <row r="26" spans="1:9" ht="21.75">
      <c r="A26" s="58"/>
      <c r="B26" s="58"/>
      <c r="C26" s="58"/>
      <c r="D26" s="59"/>
      <c r="E26" s="58"/>
      <c r="F26" s="58"/>
      <c r="G26" s="58"/>
      <c r="H26" s="58"/>
      <c r="I26" s="61"/>
    </row>
    <row r="27" spans="1:9" ht="21.75">
      <c r="A27" s="58"/>
      <c r="B27" s="58"/>
      <c r="C27" s="58"/>
      <c r="D27" s="59"/>
      <c r="E27" s="58"/>
      <c r="F27" s="58"/>
      <c r="G27" s="58"/>
      <c r="H27" s="58"/>
      <c r="I27" s="61"/>
    </row>
    <row r="28" spans="1:9" ht="21.75">
      <c r="A28" s="65"/>
      <c r="B28" s="65"/>
      <c r="C28" s="65"/>
      <c r="D28" s="66"/>
      <c r="E28" s="65"/>
      <c r="F28" s="65"/>
      <c r="G28" s="65"/>
      <c r="H28" s="65"/>
      <c r="I28" s="67"/>
    </row>
    <row r="29" ht="21.75">
      <c r="A29" s="68" t="s">
        <v>114</v>
      </c>
    </row>
    <row r="30" ht="21.75">
      <c r="A30" s="47" t="s">
        <v>42</v>
      </c>
    </row>
    <row r="31" ht="21.75">
      <c r="B31" s="71" t="s">
        <v>43</v>
      </c>
    </row>
    <row r="32" ht="21.75">
      <c r="B32" s="71" t="s">
        <v>44</v>
      </c>
    </row>
    <row r="33" ht="21.75">
      <c r="B33" s="71" t="s">
        <v>45</v>
      </c>
    </row>
  </sheetData>
  <sheetProtection/>
  <mergeCells count="9">
    <mergeCell ref="H5:H7"/>
    <mergeCell ref="I5:I7"/>
    <mergeCell ref="D6:E7"/>
    <mergeCell ref="A1:I1"/>
    <mergeCell ref="A5:A7"/>
    <mergeCell ref="B5:B7"/>
    <mergeCell ref="C5:E5"/>
    <mergeCell ref="F5:G7"/>
    <mergeCell ref="A2:I2"/>
  </mergeCells>
  <printOptions/>
  <pageMargins left="0.45" right="0.2" top="0.34" bottom="0.1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28125" style="73" customWidth="1"/>
    <col min="2" max="2" width="22.28125" style="73" customWidth="1"/>
    <col min="3" max="3" width="24.421875" style="73" customWidth="1"/>
    <col min="4" max="4" width="9.28125" style="73" customWidth="1"/>
    <col min="5" max="5" width="8.57421875" style="73" customWidth="1"/>
    <col min="6" max="6" width="8.7109375" style="73" customWidth="1"/>
    <col min="7" max="8" width="8.57421875" style="73" customWidth="1"/>
    <col min="9" max="9" width="7.7109375" style="73" customWidth="1"/>
    <col min="10" max="10" width="10.57421875" style="84" customWidth="1"/>
    <col min="11" max="11" width="19.140625" style="73" customWidth="1"/>
    <col min="12" max="12" width="13.8515625" style="73" customWidth="1"/>
    <col min="13" max="16384" width="9.140625" style="73" customWidth="1"/>
  </cols>
  <sheetData>
    <row r="1" spans="1:16" ht="21.75" customHeight="1">
      <c r="A1" s="202" t="s">
        <v>96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72"/>
      <c r="N1" s="72"/>
      <c r="O1" s="72"/>
      <c r="P1" s="72"/>
    </row>
    <row r="2" spans="2:16" ht="21">
      <c r="B2" s="74" t="s">
        <v>70</v>
      </c>
      <c r="C2" s="75" t="s">
        <v>97</v>
      </c>
      <c r="D2" s="75"/>
      <c r="E2" s="76"/>
      <c r="F2" s="72" t="s">
        <v>71</v>
      </c>
      <c r="G2" s="77"/>
      <c r="H2" s="77"/>
      <c r="I2" s="76"/>
      <c r="J2" s="78"/>
      <c r="K2" s="79" t="s">
        <v>72</v>
      </c>
      <c r="L2" s="72"/>
      <c r="M2" s="72"/>
      <c r="N2" s="72"/>
      <c r="O2" s="72"/>
      <c r="P2" s="72"/>
    </row>
    <row r="3" spans="2:12" ht="23.25">
      <c r="B3" s="74" t="s">
        <v>73</v>
      </c>
      <c r="C3" s="80">
        <v>239952</v>
      </c>
      <c r="D3" s="81" t="s">
        <v>74</v>
      </c>
      <c r="F3" s="82"/>
      <c r="G3" s="83"/>
      <c r="H3" s="203">
        <f>+J20</f>
        <v>31812</v>
      </c>
      <c r="I3" s="203"/>
      <c r="J3" s="84" t="s">
        <v>22</v>
      </c>
      <c r="K3" s="85" t="s">
        <v>75</v>
      </c>
      <c r="L3" s="82"/>
    </row>
    <row r="4" spans="1:12" ht="21">
      <c r="A4" s="86"/>
      <c r="B4" s="86"/>
      <c r="C4" s="86"/>
      <c r="D4" s="86"/>
      <c r="E4" s="86"/>
      <c r="F4" s="86"/>
      <c r="G4" s="86"/>
      <c r="H4" s="86"/>
      <c r="I4" s="86"/>
      <c r="J4" s="87"/>
      <c r="K4" s="86"/>
      <c r="L4" s="86"/>
    </row>
    <row r="5" spans="1:12" ht="21">
      <c r="A5" s="88"/>
      <c r="B5" s="88"/>
      <c r="C5" s="88"/>
      <c r="D5" s="88"/>
      <c r="E5" s="88"/>
      <c r="F5" s="204" t="s">
        <v>76</v>
      </c>
      <c r="G5" s="205"/>
      <c r="H5" s="206"/>
      <c r="I5" s="89"/>
      <c r="J5" s="90"/>
      <c r="K5" s="91"/>
      <c r="L5" s="91"/>
    </row>
    <row r="6" spans="1:12" ht="21">
      <c r="A6" s="88" t="s">
        <v>77</v>
      </c>
      <c r="B6" s="92" t="s">
        <v>78</v>
      </c>
      <c r="C6" s="92" t="s">
        <v>79</v>
      </c>
      <c r="D6" s="92" t="s">
        <v>80</v>
      </c>
      <c r="E6" s="92" t="s">
        <v>81</v>
      </c>
      <c r="F6" s="93" t="s">
        <v>82</v>
      </c>
      <c r="G6" s="94" t="s">
        <v>83</v>
      </c>
      <c r="H6" s="94" t="s">
        <v>84</v>
      </c>
      <c r="I6" s="94" t="s">
        <v>85</v>
      </c>
      <c r="J6" s="95" t="s">
        <v>86</v>
      </c>
      <c r="K6" s="96" t="s">
        <v>87</v>
      </c>
      <c r="L6" s="97" t="s">
        <v>88</v>
      </c>
    </row>
    <row r="7" spans="1:12" ht="21">
      <c r="A7" s="98"/>
      <c r="B7" s="98"/>
      <c r="C7" s="98"/>
      <c r="D7" s="99"/>
      <c r="E7" s="99" t="s">
        <v>89</v>
      </c>
      <c r="F7" s="100" t="s">
        <v>90</v>
      </c>
      <c r="G7" s="101"/>
      <c r="H7" s="102" t="s">
        <v>91</v>
      </c>
      <c r="I7" s="103" t="s">
        <v>92</v>
      </c>
      <c r="J7" s="104"/>
      <c r="K7" s="105"/>
      <c r="L7" s="105"/>
    </row>
    <row r="8" spans="1:12" s="114" customFormat="1" ht="22.5" customHeight="1">
      <c r="A8" s="106">
        <v>1</v>
      </c>
      <c r="B8" s="208" t="s">
        <v>98</v>
      </c>
      <c r="C8" s="107" t="s">
        <v>67</v>
      </c>
      <c r="D8" s="108">
        <f>160*2</f>
        <v>320</v>
      </c>
      <c r="E8" s="109">
        <f>2*850</f>
        <v>1700</v>
      </c>
      <c r="F8" s="109"/>
      <c r="G8" s="109">
        <f>2*2395</f>
        <v>4790</v>
      </c>
      <c r="H8" s="109">
        <f>(2*100)+(2*200)</f>
        <v>600</v>
      </c>
      <c r="I8" s="110"/>
      <c r="J8" s="111">
        <f>SUM(D8:I8)</f>
        <v>7410</v>
      </c>
      <c r="K8" s="112"/>
      <c r="L8" s="113" t="s">
        <v>106</v>
      </c>
    </row>
    <row r="9" spans="1:12" ht="22.5" customHeight="1">
      <c r="A9" s="115">
        <v>2</v>
      </c>
      <c r="B9" s="209" t="s">
        <v>99</v>
      </c>
      <c r="C9" s="117" t="s">
        <v>67</v>
      </c>
      <c r="D9" s="118">
        <f>160*2</f>
        <v>320</v>
      </c>
      <c r="E9" s="119">
        <f>2*850</f>
        <v>1700</v>
      </c>
      <c r="F9" s="119"/>
      <c r="G9" s="119">
        <f>2*2395</f>
        <v>4790</v>
      </c>
      <c r="H9" s="119">
        <f>(2*100)+(2*200)</f>
        <v>600</v>
      </c>
      <c r="I9" s="120"/>
      <c r="J9" s="121">
        <f>SUM(D9:I9)</f>
        <v>7410</v>
      </c>
      <c r="K9" s="122"/>
      <c r="L9" s="117" t="s">
        <v>106</v>
      </c>
    </row>
    <row r="10" spans="1:12" ht="22.5" customHeight="1">
      <c r="A10" s="115">
        <v>3</v>
      </c>
      <c r="B10" s="209" t="s">
        <v>100</v>
      </c>
      <c r="C10" s="117" t="s">
        <v>67</v>
      </c>
      <c r="D10" s="123">
        <v>560</v>
      </c>
      <c r="E10" s="119">
        <f>2*850</f>
        <v>1700</v>
      </c>
      <c r="F10" s="124">
        <f>2*844</f>
        <v>1688</v>
      </c>
      <c r="G10" s="125"/>
      <c r="H10" s="119">
        <f>(2*50)+(2*100)</f>
        <v>300</v>
      </c>
      <c r="I10" s="125"/>
      <c r="J10" s="126">
        <f aca="true" t="shared" si="0" ref="J10:J19">D10+E10+F10+H10</f>
        <v>4248</v>
      </c>
      <c r="K10" s="127"/>
      <c r="L10" s="117"/>
    </row>
    <row r="11" spans="1:12" ht="22.5" customHeight="1">
      <c r="A11" s="115">
        <v>4</v>
      </c>
      <c r="B11" s="209" t="s">
        <v>101</v>
      </c>
      <c r="C11" s="117" t="s">
        <v>69</v>
      </c>
      <c r="D11" s="123">
        <v>560</v>
      </c>
      <c r="E11" s="119">
        <f>2*850</f>
        <v>1700</v>
      </c>
      <c r="F11" s="124">
        <f>2*844</f>
        <v>1688</v>
      </c>
      <c r="G11" s="125"/>
      <c r="H11" s="119">
        <f>(2*50)+(2*100)</f>
        <v>300</v>
      </c>
      <c r="I11" s="125"/>
      <c r="J11" s="126">
        <f>D11+E11+F11+H11</f>
        <v>4248</v>
      </c>
      <c r="K11" s="127"/>
      <c r="L11" s="117"/>
    </row>
    <row r="12" spans="1:12" ht="22.5" customHeight="1">
      <c r="A12" s="115">
        <v>5</v>
      </c>
      <c r="B12" s="210" t="s">
        <v>102</v>
      </c>
      <c r="C12" s="117" t="s">
        <v>103</v>
      </c>
      <c r="D12" s="123">
        <v>560</v>
      </c>
      <c r="E12" s="124">
        <v>1700</v>
      </c>
      <c r="F12" s="128">
        <v>1688</v>
      </c>
      <c r="G12" s="124"/>
      <c r="H12" s="125">
        <v>300</v>
      </c>
      <c r="I12" s="125"/>
      <c r="J12" s="126">
        <f t="shared" si="0"/>
        <v>4248</v>
      </c>
      <c r="K12" s="117"/>
      <c r="L12" s="117"/>
    </row>
    <row r="13" spans="1:12" ht="22.5" customHeight="1">
      <c r="A13" s="115">
        <v>6</v>
      </c>
      <c r="B13" s="210" t="s">
        <v>104</v>
      </c>
      <c r="C13" s="117" t="s">
        <v>105</v>
      </c>
      <c r="D13" s="123">
        <v>560</v>
      </c>
      <c r="E13" s="124">
        <v>1700</v>
      </c>
      <c r="F13" s="124">
        <v>1688</v>
      </c>
      <c r="G13" s="124"/>
      <c r="H13" s="125">
        <v>300</v>
      </c>
      <c r="I13" s="125"/>
      <c r="J13" s="126">
        <f t="shared" si="0"/>
        <v>4248</v>
      </c>
      <c r="K13" s="117"/>
      <c r="L13" s="117"/>
    </row>
    <row r="14" spans="1:12" ht="22.5" customHeight="1">
      <c r="A14" s="115"/>
      <c r="B14" s="116"/>
      <c r="C14" s="117"/>
      <c r="D14" s="123"/>
      <c r="E14" s="124"/>
      <c r="F14" s="124"/>
      <c r="G14" s="124"/>
      <c r="H14" s="125"/>
      <c r="I14" s="125"/>
      <c r="J14" s="126">
        <f t="shared" si="0"/>
        <v>0</v>
      </c>
      <c r="K14" s="117"/>
      <c r="L14" s="117"/>
    </row>
    <row r="15" spans="1:12" ht="22.5" customHeight="1">
      <c r="A15" s="115"/>
      <c r="B15" s="116"/>
      <c r="C15" s="117"/>
      <c r="D15" s="123"/>
      <c r="E15" s="124"/>
      <c r="F15" s="124"/>
      <c r="G15" s="124"/>
      <c r="H15" s="125"/>
      <c r="I15" s="125"/>
      <c r="J15" s="126">
        <f t="shared" si="0"/>
        <v>0</v>
      </c>
      <c r="K15" s="117"/>
      <c r="L15" s="117"/>
    </row>
    <row r="16" spans="1:12" ht="22.5" customHeight="1">
      <c r="A16" s="115"/>
      <c r="B16" s="116"/>
      <c r="C16" s="117"/>
      <c r="D16" s="123"/>
      <c r="E16" s="124"/>
      <c r="F16" s="124"/>
      <c r="G16" s="124"/>
      <c r="H16" s="125"/>
      <c r="I16" s="125"/>
      <c r="J16" s="126">
        <f t="shared" si="0"/>
        <v>0</v>
      </c>
      <c r="K16" s="117"/>
      <c r="L16" s="117"/>
    </row>
    <row r="17" spans="1:12" ht="22.5" customHeight="1">
      <c r="A17" s="115"/>
      <c r="B17" s="116"/>
      <c r="C17" s="117"/>
      <c r="D17" s="123"/>
      <c r="E17" s="124"/>
      <c r="F17" s="124"/>
      <c r="G17" s="124"/>
      <c r="H17" s="125"/>
      <c r="I17" s="125"/>
      <c r="J17" s="126">
        <f t="shared" si="0"/>
        <v>0</v>
      </c>
      <c r="K17" s="117"/>
      <c r="L17" s="117"/>
    </row>
    <row r="18" spans="1:12" ht="22.5" customHeight="1">
      <c r="A18" s="117"/>
      <c r="B18" s="117"/>
      <c r="C18" s="117"/>
      <c r="D18" s="129"/>
      <c r="E18" s="129"/>
      <c r="F18" s="129"/>
      <c r="G18" s="130"/>
      <c r="H18" s="129"/>
      <c r="I18" s="117"/>
      <c r="J18" s="126">
        <f t="shared" si="0"/>
        <v>0</v>
      </c>
      <c r="K18" s="117"/>
      <c r="L18" s="117"/>
    </row>
    <row r="19" spans="1:12" ht="22.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26">
        <f t="shared" si="0"/>
        <v>0</v>
      </c>
      <c r="K19" s="131"/>
      <c r="L19" s="131"/>
    </row>
    <row r="20" spans="1:12" ht="21">
      <c r="A20" s="132"/>
      <c r="B20" s="132"/>
      <c r="C20" s="132"/>
      <c r="D20" s="133">
        <f aca="true" t="shared" si="1" ref="D20:J20">SUM(D8:D19)</f>
        <v>2880</v>
      </c>
      <c r="E20" s="133">
        <f t="shared" si="1"/>
        <v>10200</v>
      </c>
      <c r="F20" s="134">
        <f t="shared" si="1"/>
        <v>6752</v>
      </c>
      <c r="G20" s="133">
        <f t="shared" si="1"/>
        <v>9580</v>
      </c>
      <c r="H20" s="133">
        <f t="shared" si="1"/>
        <v>2400</v>
      </c>
      <c r="I20" s="133">
        <f t="shared" si="1"/>
        <v>0</v>
      </c>
      <c r="J20" s="135">
        <f t="shared" si="1"/>
        <v>31812</v>
      </c>
      <c r="K20" s="132"/>
      <c r="L20" s="132"/>
    </row>
    <row r="21" spans="1:12" ht="21">
      <c r="A21" s="136"/>
      <c r="B21" s="136"/>
      <c r="C21" s="136"/>
      <c r="D21" s="136"/>
      <c r="E21" s="136"/>
      <c r="F21" s="136"/>
      <c r="G21" s="136"/>
      <c r="H21" s="136"/>
      <c r="I21" s="137"/>
      <c r="J21" s="138"/>
      <c r="K21" s="136"/>
      <c r="L21" s="136"/>
    </row>
    <row r="22" spans="1:12" ht="21">
      <c r="A22" s="136"/>
      <c r="B22" s="136"/>
      <c r="C22" s="136"/>
      <c r="D22" s="136"/>
      <c r="E22" s="136"/>
      <c r="F22" s="136" t="s">
        <v>93</v>
      </c>
      <c r="G22" s="139" t="str">
        <f>_xlfn.BAHTTEXT(J20)</f>
        <v>สามหมื่นหนึ่งพันแปดร้อยสิบสองบาทถ้วน</v>
      </c>
      <c r="H22" s="136"/>
      <c r="I22" s="136"/>
      <c r="J22" s="138"/>
      <c r="K22" s="136"/>
      <c r="L22" s="136"/>
    </row>
    <row r="23" spans="1:12" ht="21">
      <c r="A23" s="136"/>
      <c r="B23" s="136"/>
      <c r="C23" s="136"/>
      <c r="D23" s="136"/>
      <c r="E23" s="136"/>
      <c r="F23" s="136"/>
      <c r="G23" s="139"/>
      <c r="H23" s="136"/>
      <c r="I23" s="136"/>
      <c r="J23" s="138"/>
      <c r="K23" s="136"/>
      <c r="L23" s="136"/>
    </row>
    <row r="24" spans="1:12" ht="21">
      <c r="A24" s="136"/>
      <c r="B24" s="136" t="s">
        <v>94</v>
      </c>
      <c r="C24" s="136"/>
      <c r="D24" s="136"/>
      <c r="E24" s="136"/>
      <c r="F24" s="207"/>
      <c r="G24" s="207"/>
      <c r="H24" s="207"/>
      <c r="I24" s="207"/>
      <c r="J24" s="207"/>
      <c r="K24" s="136" t="s">
        <v>95</v>
      </c>
      <c r="L24" s="136"/>
    </row>
    <row r="25" spans="1:12" ht="21.75" customHeight="1">
      <c r="A25" s="136"/>
      <c r="B25" s="136"/>
      <c r="C25" s="136"/>
      <c r="D25" s="136"/>
      <c r="E25" s="140" t="s">
        <v>18</v>
      </c>
      <c r="F25" s="200" t="str">
        <f>+C2</f>
        <v>นางสาวศิริวราภรณ์   บุญศรี</v>
      </c>
      <c r="G25" s="200"/>
      <c r="H25" s="200"/>
      <c r="I25" s="200"/>
      <c r="J25" s="200"/>
      <c r="K25" s="136" t="s">
        <v>19</v>
      </c>
      <c r="L25" s="136"/>
    </row>
    <row r="26" spans="1:12" ht="21.75" customHeight="1">
      <c r="A26" s="136"/>
      <c r="B26" s="136"/>
      <c r="C26" s="136"/>
      <c r="D26" s="136"/>
      <c r="E26" s="136"/>
      <c r="F26" s="201"/>
      <c r="G26" s="201"/>
      <c r="H26" s="201"/>
      <c r="I26" s="201"/>
      <c r="J26" s="201"/>
      <c r="K26" s="136"/>
      <c r="L26" s="136"/>
    </row>
    <row r="27" spans="7:10" s="136" customFormat="1" ht="21">
      <c r="G27" s="141"/>
      <c r="H27" s="141"/>
      <c r="I27" s="141"/>
      <c r="J27" s="142"/>
    </row>
    <row r="28" s="136" customFormat="1" ht="21">
      <c r="J28" s="138"/>
    </row>
  </sheetData>
  <sheetProtection/>
  <mergeCells count="6">
    <mergeCell ref="F25:J25"/>
    <mergeCell ref="F26:J26"/>
    <mergeCell ref="A1:L1"/>
    <mergeCell ref="H3:I3"/>
    <mergeCell ref="F5:H5"/>
    <mergeCell ref="F24:J24"/>
  </mergeCells>
  <printOptions/>
  <pageMargins left="0.25" right="0.16" top="0.3" bottom="0.2" header="0.5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2013-12-16T02:32:32Z</cp:lastPrinted>
  <dcterms:created xsi:type="dcterms:W3CDTF">2013-06-11T02:38:21Z</dcterms:created>
  <dcterms:modified xsi:type="dcterms:W3CDTF">2014-03-14T08:51:36Z</dcterms:modified>
  <cp:category/>
  <cp:version/>
  <cp:contentType/>
  <cp:contentStatus/>
</cp:coreProperties>
</file>